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315" windowHeight="9285" activeTab="1"/>
  </bookViews>
  <sheets>
    <sheet name="Data Entry" sheetId="4" r:id="rId1"/>
    <sheet name="Results of Data entry" sheetId="1" r:id="rId2"/>
  </sheets>
  <calcPr calcId="145621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5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I5" i="1"/>
  <c r="H5" i="1"/>
  <c r="G5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E5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B6" i="1"/>
  <c r="M6" i="1" s="1"/>
  <c r="B7" i="1"/>
  <c r="B8" i="1"/>
  <c r="B9" i="1"/>
  <c r="M9" i="1" s="1"/>
  <c r="B10" i="1"/>
  <c r="B11" i="1"/>
  <c r="B12" i="1"/>
  <c r="B13" i="1"/>
  <c r="B14" i="1"/>
  <c r="M14" i="1" s="1"/>
  <c r="B15" i="1"/>
  <c r="B16" i="1"/>
  <c r="B17" i="1"/>
  <c r="M17" i="1" s="1"/>
  <c r="B18" i="1"/>
  <c r="B19" i="1"/>
  <c r="B20" i="1"/>
  <c r="B21" i="1"/>
  <c r="B22" i="1"/>
  <c r="M22" i="1" s="1"/>
  <c r="B23" i="1"/>
  <c r="M23" i="1" s="1"/>
  <c r="B24" i="1"/>
  <c r="B25" i="1"/>
  <c r="M25" i="1" s="1"/>
  <c r="B26" i="1"/>
  <c r="B27" i="1"/>
  <c r="B28" i="1"/>
  <c r="B29" i="1"/>
  <c r="B30" i="1"/>
  <c r="M30" i="1" s="1"/>
  <c r="B31" i="1"/>
  <c r="B32" i="1"/>
  <c r="B33" i="1"/>
  <c r="M33" i="1" s="1"/>
  <c r="B34" i="1"/>
  <c r="B5" i="1"/>
  <c r="M5" i="1" s="1"/>
  <c r="L34" i="1" l="1"/>
  <c r="L26" i="1"/>
  <c r="L18" i="1"/>
  <c r="L10" i="1"/>
  <c r="K29" i="1"/>
  <c r="K21" i="1"/>
  <c r="K13" i="1"/>
  <c r="J26" i="1"/>
  <c r="J10" i="1"/>
  <c r="K27" i="1"/>
  <c r="K19" i="1"/>
  <c r="K11" i="1"/>
  <c r="K32" i="1"/>
  <c r="K24" i="1"/>
  <c r="K16" i="1"/>
  <c r="K8" i="1"/>
  <c r="L29" i="1"/>
  <c r="L21" i="1"/>
  <c r="L13" i="1"/>
  <c r="J31" i="1"/>
  <c r="J15" i="1"/>
  <c r="J7" i="1"/>
  <c r="J29" i="1"/>
  <c r="J21" i="1"/>
  <c r="J13" i="1"/>
  <c r="K28" i="1"/>
  <c r="K20" i="1"/>
  <c r="K12" i="1"/>
  <c r="L33" i="1"/>
  <c r="L25" i="1"/>
  <c r="L17" i="1"/>
  <c r="L9" i="1"/>
  <c r="J6" i="1"/>
  <c r="J34" i="1"/>
  <c r="L28" i="1"/>
  <c r="L20" i="1"/>
  <c r="L12" i="1"/>
  <c r="J30" i="1"/>
  <c r="J22" i="1"/>
  <c r="J18" i="1"/>
  <c r="L32" i="1"/>
  <c r="L24" i="1"/>
  <c r="L16" i="1"/>
  <c r="L8" i="1"/>
  <c r="J14" i="1"/>
  <c r="M31" i="1"/>
  <c r="M15" i="1"/>
  <c r="K5" i="1"/>
  <c r="L5" i="1"/>
  <c r="J28" i="1"/>
  <c r="J20" i="1"/>
  <c r="J12" i="1"/>
  <c r="K34" i="1"/>
  <c r="K26" i="1"/>
  <c r="K18" i="1"/>
  <c r="K10" i="1"/>
  <c r="L31" i="1"/>
  <c r="L23" i="1"/>
  <c r="L15" i="1"/>
  <c r="L7" i="1"/>
  <c r="M29" i="1"/>
  <c r="M21" i="1"/>
  <c r="M13" i="1"/>
  <c r="M7" i="1"/>
  <c r="J5" i="1"/>
  <c r="J27" i="1"/>
  <c r="J19" i="1"/>
  <c r="J11" i="1"/>
  <c r="K33" i="1"/>
  <c r="K25" i="1"/>
  <c r="K17" i="1"/>
  <c r="K9" i="1"/>
  <c r="L30" i="1"/>
  <c r="L22" i="1"/>
  <c r="L14" i="1"/>
  <c r="L6" i="1"/>
  <c r="M28" i="1"/>
  <c r="M20" i="1"/>
  <c r="M12" i="1"/>
  <c r="M11" i="1"/>
  <c r="J33" i="1"/>
  <c r="J25" i="1"/>
  <c r="J17" i="1"/>
  <c r="J9" i="1"/>
  <c r="K31" i="1"/>
  <c r="K23" i="1"/>
  <c r="K15" i="1"/>
  <c r="K7" i="1"/>
  <c r="M34" i="1"/>
  <c r="M26" i="1"/>
  <c r="M18" i="1"/>
  <c r="M10" i="1"/>
  <c r="M19" i="1"/>
  <c r="J32" i="1"/>
  <c r="J24" i="1"/>
  <c r="J16" i="1"/>
  <c r="J8" i="1"/>
  <c r="K30" i="1"/>
  <c r="K22" i="1"/>
  <c r="K14" i="1"/>
  <c r="K6" i="1"/>
  <c r="L27" i="1"/>
  <c r="L19" i="1"/>
  <c r="L11" i="1"/>
  <c r="M27" i="1"/>
  <c r="J23" i="1"/>
  <c r="M32" i="1"/>
  <c r="M24" i="1"/>
  <c r="M16" i="1"/>
  <c r="M8" i="1"/>
</calcChain>
</file>

<file path=xl/sharedStrings.xml><?xml version="1.0" encoding="utf-8"?>
<sst xmlns="http://schemas.openxmlformats.org/spreadsheetml/2006/main" count="43" uniqueCount="20">
  <si>
    <t>x</t>
  </si>
  <si>
    <t>Hz</t>
  </si>
  <si>
    <t>Data Entry 1</t>
  </si>
  <si>
    <t>Enter your data from DIRAC Parameter Dialogue using PROJECT -&gt; COPY TABLE after seting the graph to Leq 1/3 octave bandwidth</t>
  </si>
  <si>
    <t>Leq [dB]</t>
  </si>
  <si>
    <t>Frequency [Hz]</t>
  </si>
  <si>
    <t>Ch.1 Avg</t>
  </si>
  <si>
    <t>Data In 1</t>
  </si>
  <si>
    <t>Data In 2</t>
  </si>
  <si>
    <t>Data In 3</t>
  </si>
  <si>
    <t>Data In 4</t>
  </si>
  <si>
    <t>Results of Data Entry 1</t>
  </si>
  <si>
    <t>Data In 5</t>
  </si>
  <si>
    <t>Stepsize</t>
  </si>
  <si>
    <t>dB</t>
  </si>
  <si>
    <t>Enter stepsize here:</t>
  </si>
  <si>
    <t>Data In 6</t>
  </si>
  <si>
    <t>Data In 7</t>
  </si>
  <si>
    <t>Data In 8</t>
  </si>
  <si>
    <t>Room noise level is about 19 dB(A)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</si>
</sst>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22" fontId="3" fillId="0" borderId="0" xfId="0" applyNumberFormat="1" applyFont="1"/>
    <xf numFmtId="22" fontId="0" fillId="0" borderId="0" xfId="0" applyNumberFormat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'Results of Data entry'!$J$4</c:f>
              <c:strCache>
                <c:ptCount val="1"/>
                <c:pt idx="0">
                  <c:v>63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entry'!$J$5:$J$28</c:f>
              <c:numCache>
                <c:formatCode>0.00</c:formatCode>
                <c:ptCount val="24"/>
                <c:pt idx="0">
                  <c:v>-0.32000000000000028</c:v>
                </c:pt>
                <c:pt idx="1">
                  <c:v>-0.2099999999999973</c:v>
                </c:pt>
                <c:pt idx="2">
                  <c:v>-0.25999999999999801</c:v>
                </c:pt>
                <c:pt idx="3">
                  <c:v>-6.0000000000002274E-2</c:v>
                </c:pt>
                <c:pt idx="4">
                  <c:v>-0.13000000000000256</c:v>
                </c:pt>
                <c:pt idx="5">
                  <c:v>-0.10999999999999943</c:v>
                </c:pt>
                <c:pt idx="6">
                  <c:v>-8.00000000000054E-2</c:v>
                </c:pt>
                <c:pt idx="7">
                  <c:v>-5.0000000000004263E-2</c:v>
                </c:pt>
                <c:pt idx="8">
                  <c:v>9.9999999999980105E-3</c:v>
                </c:pt>
                <c:pt idx="9">
                  <c:v>2.9999999999994031E-2</c:v>
                </c:pt>
                <c:pt idx="10">
                  <c:v>3.9999999999999147E-2</c:v>
                </c:pt>
                <c:pt idx="11">
                  <c:v>3.9999999999999147E-2</c:v>
                </c:pt>
                <c:pt idx="12">
                  <c:v>2.0000000000003126E-2</c:v>
                </c:pt>
                <c:pt idx="13">
                  <c:v>9.9999999999980105E-3</c:v>
                </c:pt>
                <c:pt idx="14">
                  <c:v>1.0000000000005116E-2</c:v>
                </c:pt>
                <c:pt idx="15">
                  <c:v>1.9999999999996021E-2</c:v>
                </c:pt>
                <c:pt idx="16">
                  <c:v>1.9999999999996021E-2</c:v>
                </c:pt>
                <c:pt idx="17">
                  <c:v>1.9999999999996021E-2</c:v>
                </c:pt>
                <c:pt idx="18">
                  <c:v>3.0000000000001137E-2</c:v>
                </c:pt>
                <c:pt idx="19">
                  <c:v>3.0000000000001137E-2</c:v>
                </c:pt>
                <c:pt idx="20">
                  <c:v>3.9999999999992042E-2</c:v>
                </c:pt>
                <c:pt idx="21">
                  <c:v>4.9999999999997158E-2</c:v>
                </c:pt>
                <c:pt idx="22">
                  <c:v>6.0000000000002274E-2</c:v>
                </c:pt>
                <c:pt idx="23">
                  <c:v>4.9999999999997158E-2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'Results of Data entry'!$K$4</c:f>
              <c:strCache>
                <c:ptCount val="1"/>
                <c:pt idx="0">
                  <c:v>66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entry'!$K$5:$K$28</c:f>
              <c:numCache>
                <c:formatCode>0.00</c:formatCode>
                <c:ptCount val="24"/>
                <c:pt idx="0">
                  <c:v>-0.41000000000000014</c:v>
                </c:pt>
                <c:pt idx="1">
                  <c:v>-0.37000000000000099</c:v>
                </c:pt>
                <c:pt idx="2">
                  <c:v>3.0000000000001137E-2</c:v>
                </c:pt>
                <c:pt idx="3">
                  <c:v>-0.24000000000000199</c:v>
                </c:pt>
                <c:pt idx="4">
                  <c:v>-0.30000000000000426</c:v>
                </c:pt>
                <c:pt idx="5">
                  <c:v>-0.25999999999999801</c:v>
                </c:pt>
                <c:pt idx="6">
                  <c:v>-0.21000000000000085</c:v>
                </c:pt>
                <c:pt idx="7">
                  <c:v>-0.10999999999999943</c:v>
                </c:pt>
                <c:pt idx="8">
                  <c:v>1.0000000000005116E-2</c:v>
                </c:pt>
                <c:pt idx="9">
                  <c:v>7.0000000000000284E-2</c:v>
                </c:pt>
                <c:pt idx="10">
                  <c:v>8.9999999999996305E-2</c:v>
                </c:pt>
                <c:pt idx="11">
                  <c:v>7.9999999999998295E-2</c:v>
                </c:pt>
                <c:pt idx="12">
                  <c:v>4.0000000000006253E-2</c:v>
                </c:pt>
                <c:pt idx="13">
                  <c:v>1.9999999999996021E-2</c:v>
                </c:pt>
                <c:pt idx="14">
                  <c:v>2.0000000000003126E-2</c:v>
                </c:pt>
                <c:pt idx="15">
                  <c:v>3.9999999999999147E-2</c:v>
                </c:pt>
                <c:pt idx="16">
                  <c:v>3.9999999999999147E-2</c:v>
                </c:pt>
                <c:pt idx="17">
                  <c:v>4.9999999999997158E-2</c:v>
                </c:pt>
                <c:pt idx="18">
                  <c:v>7.9999999999998295E-2</c:v>
                </c:pt>
                <c:pt idx="19">
                  <c:v>7.9999999999998295E-2</c:v>
                </c:pt>
                <c:pt idx="20">
                  <c:v>9.0000000000003411E-2</c:v>
                </c:pt>
                <c:pt idx="21">
                  <c:v>0.12999999999999545</c:v>
                </c:pt>
                <c:pt idx="22">
                  <c:v>0.13000000000000256</c:v>
                </c:pt>
                <c:pt idx="23">
                  <c:v>0.10999999999999943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'Results of Data entry'!$L$4</c:f>
              <c:strCache>
                <c:ptCount val="1"/>
                <c:pt idx="0">
                  <c:v>69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entry'!$L$5:$L$28</c:f>
              <c:numCache>
                <c:formatCode>0.00</c:formatCode>
                <c:ptCount val="24"/>
                <c:pt idx="0">
                  <c:v>-0.4599999999999973</c:v>
                </c:pt>
                <c:pt idx="1">
                  <c:v>-0.49999999999999645</c:v>
                </c:pt>
                <c:pt idx="2">
                  <c:v>-0.36999999999999744</c:v>
                </c:pt>
                <c:pt idx="3">
                  <c:v>-0.39999999999999858</c:v>
                </c:pt>
                <c:pt idx="4">
                  <c:v>-0.46000000000000085</c:v>
                </c:pt>
                <c:pt idx="5">
                  <c:v>-0.39999999999999858</c:v>
                </c:pt>
                <c:pt idx="6">
                  <c:v>-0.3300000000000054</c:v>
                </c:pt>
                <c:pt idx="7">
                  <c:v>-0.18000000000000682</c:v>
                </c:pt>
                <c:pt idx="8">
                  <c:v>0</c:v>
                </c:pt>
                <c:pt idx="9">
                  <c:v>0.11999999999999744</c:v>
                </c:pt>
                <c:pt idx="10">
                  <c:v>0.14999999999999858</c:v>
                </c:pt>
                <c:pt idx="11">
                  <c:v>0.13000000000000256</c:v>
                </c:pt>
                <c:pt idx="12">
                  <c:v>7.000000000000739E-2</c:v>
                </c:pt>
                <c:pt idx="13">
                  <c:v>2.9999999999994031E-2</c:v>
                </c:pt>
                <c:pt idx="14">
                  <c:v>3.9999999999999147E-2</c:v>
                </c:pt>
                <c:pt idx="15">
                  <c:v>5.9999999999995168E-2</c:v>
                </c:pt>
                <c:pt idx="16">
                  <c:v>6.9999999999993179E-2</c:v>
                </c:pt>
                <c:pt idx="17">
                  <c:v>7.9999999999998295E-2</c:v>
                </c:pt>
                <c:pt idx="18">
                  <c:v>0.12999999999999545</c:v>
                </c:pt>
                <c:pt idx="19">
                  <c:v>0.12999999999999545</c:v>
                </c:pt>
                <c:pt idx="20">
                  <c:v>0.14000000000000057</c:v>
                </c:pt>
                <c:pt idx="21">
                  <c:v>0.21999999999999886</c:v>
                </c:pt>
                <c:pt idx="22">
                  <c:v>0.21000000000000085</c:v>
                </c:pt>
                <c:pt idx="23">
                  <c:v>0.18000000000000682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'Results of Data entry'!$M$4</c:f>
              <c:strCache>
                <c:ptCount val="1"/>
                <c:pt idx="0">
                  <c:v>72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entry'!$M$5:$M$28</c:f>
              <c:numCache>
                <c:formatCode>0.00</c:formatCode>
                <c:ptCount val="24"/>
                <c:pt idx="0">
                  <c:v>-0.63999999999999702</c:v>
                </c:pt>
                <c:pt idx="1">
                  <c:v>-0.62999999999999901</c:v>
                </c:pt>
                <c:pt idx="2">
                  <c:v>-0.5</c:v>
                </c:pt>
                <c:pt idx="3">
                  <c:v>-0.57999999999999829</c:v>
                </c:pt>
                <c:pt idx="4">
                  <c:v>-0.60999999999999943</c:v>
                </c:pt>
                <c:pt idx="5">
                  <c:v>-0.53999999999999915</c:v>
                </c:pt>
                <c:pt idx="6">
                  <c:v>-0.46000000000000085</c:v>
                </c:pt>
                <c:pt idx="7">
                  <c:v>-0.23999999999999488</c:v>
                </c:pt>
                <c:pt idx="8">
                  <c:v>0</c:v>
                </c:pt>
                <c:pt idx="9">
                  <c:v>0.16000000000000369</c:v>
                </c:pt>
                <c:pt idx="10">
                  <c:v>0.21000000000000085</c:v>
                </c:pt>
                <c:pt idx="11">
                  <c:v>0.17999999999999972</c:v>
                </c:pt>
                <c:pt idx="12">
                  <c:v>0.10000000000000853</c:v>
                </c:pt>
                <c:pt idx="13">
                  <c:v>4.9999999999990052E-2</c:v>
                </c:pt>
                <c:pt idx="14">
                  <c:v>6.0000000000009379E-2</c:v>
                </c:pt>
                <c:pt idx="15">
                  <c:v>8.9999999999996305E-2</c:v>
                </c:pt>
                <c:pt idx="16">
                  <c:v>9.9999999999994316E-2</c:v>
                </c:pt>
                <c:pt idx="17">
                  <c:v>0.12000000000000455</c:v>
                </c:pt>
                <c:pt idx="18">
                  <c:v>0.18999999999999773</c:v>
                </c:pt>
                <c:pt idx="19">
                  <c:v>0.18000000000000682</c:v>
                </c:pt>
                <c:pt idx="20">
                  <c:v>0.20999999999999375</c:v>
                </c:pt>
                <c:pt idx="21">
                  <c:v>0.32000000000000739</c:v>
                </c:pt>
                <c:pt idx="22">
                  <c:v>0.30000000000000426</c:v>
                </c:pt>
                <c:pt idx="23">
                  <c:v>0.26000000000000512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'Results of Data entry'!$N$4</c:f>
              <c:strCache>
                <c:ptCount val="1"/>
                <c:pt idx="0">
                  <c:v>75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entry'!$N$5:$N$28</c:f>
              <c:numCache>
                <c:formatCode>0.00</c:formatCode>
                <c:ptCount val="24"/>
                <c:pt idx="0">
                  <c:v>-0.58999999999999986</c:v>
                </c:pt>
                <c:pt idx="1">
                  <c:v>-0.63999999999999702</c:v>
                </c:pt>
                <c:pt idx="2">
                  <c:v>-0.5</c:v>
                </c:pt>
                <c:pt idx="3">
                  <c:v>-0.67000000000000171</c:v>
                </c:pt>
                <c:pt idx="4">
                  <c:v>-0.69000000000000483</c:v>
                </c:pt>
                <c:pt idx="5">
                  <c:v>-0.63000000000000256</c:v>
                </c:pt>
                <c:pt idx="6">
                  <c:v>-0.5800000000000054</c:v>
                </c:pt>
                <c:pt idx="7">
                  <c:v>-0.29000000000000625</c:v>
                </c:pt>
                <c:pt idx="8">
                  <c:v>-1.9999999999996021E-2</c:v>
                </c:pt>
                <c:pt idx="9">
                  <c:v>0.18999999999999062</c:v>
                </c:pt>
                <c:pt idx="10">
                  <c:v>0.27999999999999403</c:v>
                </c:pt>
                <c:pt idx="11">
                  <c:v>0.24000000000000199</c:v>
                </c:pt>
                <c:pt idx="12">
                  <c:v>0.13000000000000966</c:v>
                </c:pt>
                <c:pt idx="13">
                  <c:v>5.9999999999995168E-2</c:v>
                </c:pt>
                <c:pt idx="14">
                  <c:v>8.9999999999996305E-2</c:v>
                </c:pt>
                <c:pt idx="15">
                  <c:v>0.13000000000000256</c:v>
                </c:pt>
                <c:pt idx="16">
                  <c:v>0.14000000000000057</c:v>
                </c:pt>
                <c:pt idx="17">
                  <c:v>0.17000000000000171</c:v>
                </c:pt>
                <c:pt idx="18">
                  <c:v>0.25999999999999091</c:v>
                </c:pt>
                <c:pt idx="19">
                  <c:v>0.25</c:v>
                </c:pt>
                <c:pt idx="20">
                  <c:v>0.28999999999999204</c:v>
                </c:pt>
                <c:pt idx="21">
                  <c:v>0.45000000000000284</c:v>
                </c:pt>
                <c:pt idx="22">
                  <c:v>0.41000000000000369</c:v>
                </c:pt>
                <c:pt idx="23">
                  <c:v>0.34999999999999432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'Results of Data entry'!$O$4</c:f>
              <c:strCache>
                <c:ptCount val="1"/>
                <c:pt idx="0">
                  <c:v>78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entry'!$O$5:$O$28</c:f>
              <c:numCache>
                <c:formatCode>0.00</c:formatCode>
                <c:ptCount val="24"/>
                <c:pt idx="0">
                  <c:v>-0.58000000000000185</c:v>
                </c:pt>
                <c:pt idx="1">
                  <c:v>-0.58000000000000185</c:v>
                </c:pt>
                <c:pt idx="2">
                  <c:v>-0.43999999999999773</c:v>
                </c:pt>
                <c:pt idx="3">
                  <c:v>-0.67999999999999972</c:v>
                </c:pt>
                <c:pt idx="4">
                  <c:v>-0.67000000000000171</c:v>
                </c:pt>
                <c:pt idx="5">
                  <c:v>-0.64999999999999858</c:v>
                </c:pt>
                <c:pt idx="6">
                  <c:v>-0.64000000000000767</c:v>
                </c:pt>
                <c:pt idx="7">
                  <c:v>-0.29999999999999716</c:v>
                </c:pt>
                <c:pt idx="8">
                  <c:v>-3.0000000000001137E-2</c:v>
                </c:pt>
                <c:pt idx="9">
                  <c:v>0.19999999999999574</c:v>
                </c:pt>
                <c:pt idx="10">
                  <c:v>0.33999999999999631</c:v>
                </c:pt>
                <c:pt idx="11">
                  <c:v>0.30999999999999517</c:v>
                </c:pt>
                <c:pt idx="12">
                  <c:v>0.17000000000000171</c:v>
                </c:pt>
                <c:pt idx="13">
                  <c:v>7.9999999999991189E-2</c:v>
                </c:pt>
                <c:pt idx="14">
                  <c:v>0.13000000000000256</c:v>
                </c:pt>
                <c:pt idx="15">
                  <c:v>0.19999999999999574</c:v>
                </c:pt>
                <c:pt idx="16">
                  <c:v>0.20000000000000284</c:v>
                </c:pt>
                <c:pt idx="17">
                  <c:v>0.23000000000000398</c:v>
                </c:pt>
                <c:pt idx="18">
                  <c:v>0.37000000000000455</c:v>
                </c:pt>
                <c:pt idx="19">
                  <c:v>0.34000000000000341</c:v>
                </c:pt>
                <c:pt idx="20">
                  <c:v>0.39000000000000057</c:v>
                </c:pt>
                <c:pt idx="21">
                  <c:v>0.62000000000000455</c:v>
                </c:pt>
                <c:pt idx="22">
                  <c:v>0.53999999999999915</c:v>
                </c:pt>
                <c:pt idx="23">
                  <c:v>0.46000000000000796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'Results of Data entry'!$P$4</c:f>
              <c:strCache>
                <c:ptCount val="1"/>
                <c:pt idx="0">
                  <c:v>81</c:v>
                </c:pt>
              </c:strCache>
            </c:strRef>
          </c:tx>
          <c:cat>
            <c:numRef>
              <c:f>'Results of Data entry'!$A$5:$A$28</c:f>
              <c:numCache>
                <c:formatCode>0</c:formatCode>
                <c:ptCount val="24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</c:numCache>
            </c:numRef>
          </c:cat>
          <c:val>
            <c:numRef>
              <c:f>'Results of Data entry'!$P$5:$P$28</c:f>
              <c:numCache>
                <c:formatCode>0.00</c:formatCode>
                <c:ptCount val="24"/>
                <c:pt idx="0">
                  <c:v>-0.31999999999999673</c:v>
                </c:pt>
                <c:pt idx="1">
                  <c:v>-0.36000000000000298</c:v>
                </c:pt>
                <c:pt idx="2">
                  <c:v>-0.25999999999999801</c:v>
                </c:pt>
                <c:pt idx="3">
                  <c:v>-0.53999999999999915</c:v>
                </c:pt>
                <c:pt idx="4">
                  <c:v>-0.50000000000000711</c:v>
                </c:pt>
                <c:pt idx="5">
                  <c:v>-0.55999999999999517</c:v>
                </c:pt>
                <c:pt idx="6">
                  <c:v>-0.61000000000000654</c:v>
                </c:pt>
                <c:pt idx="7">
                  <c:v>-0.25</c:v>
                </c:pt>
                <c:pt idx="8">
                  <c:v>-3.9999999999992042E-2</c:v>
                </c:pt>
                <c:pt idx="9">
                  <c:v>0.19999999999999574</c:v>
                </c:pt>
                <c:pt idx="10">
                  <c:v>0.38000000000000256</c:v>
                </c:pt>
                <c:pt idx="11">
                  <c:v>0.38000000000000256</c:v>
                </c:pt>
                <c:pt idx="12">
                  <c:v>0.23000000000000398</c:v>
                </c:pt>
                <c:pt idx="13">
                  <c:v>0.13000000000000256</c:v>
                </c:pt>
                <c:pt idx="14">
                  <c:v>0.21000000000000085</c:v>
                </c:pt>
                <c:pt idx="15">
                  <c:v>0.30999999999999517</c:v>
                </c:pt>
                <c:pt idx="16">
                  <c:v>0.31000000000000227</c:v>
                </c:pt>
                <c:pt idx="17">
                  <c:v>0.34000000000000341</c:v>
                </c:pt>
                <c:pt idx="18">
                  <c:v>0.51999999999999602</c:v>
                </c:pt>
                <c:pt idx="19">
                  <c:v>0.46999999999999886</c:v>
                </c:pt>
                <c:pt idx="20">
                  <c:v>0.53999999999999204</c:v>
                </c:pt>
                <c:pt idx="21">
                  <c:v>0.84999999999999432</c:v>
                </c:pt>
                <c:pt idx="22">
                  <c:v>0.69999999999999574</c:v>
                </c:pt>
                <c:pt idx="23">
                  <c:v>0.59000000000000341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67520"/>
        <c:axId val="100269056"/>
      </c:lineChart>
      <c:catAx>
        <c:axId val="1002675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0269056"/>
        <c:crosses val="autoZero"/>
        <c:auto val="1"/>
        <c:lblAlgn val="ctr"/>
        <c:lblOffset val="100"/>
        <c:noMultiLvlLbl val="0"/>
      </c:catAx>
      <c:valAx>
        <c:axId val="1002690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26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'Results of Data entry'!$J$4</c:f>
              <c:strCache>
                <c:ptCount val="1"/>
                <c:pt idx="0">
                  <c:v>63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entry'!$J$11:$J$31</c:f>
              <c:numCache>
                <c:formatCode>0.00</c:formatCode>
                <c:ptCount val="21"/>
                <c:pt idx="0">
                  <c:v>-8.00000000000054E-2</c:v>
                </c:pt>
                <c:pt idx="1">
                  <c:v>-5.0000000000004263E-2</c:v>
                </c:pt>
                <c:pt idx="2">
                  <c:v>9.9999999999980105E-3</c:v>
                </c:pt>
                <c:pt idx="3">
                  <c:v>2.9999999999994031E-2</c:v>
                </c:pt>
                <c:pt idx="4">
                  <c:v>3.9999999999999147E-2</c:v>
                </c:pt>
                <c:pt idx="5">
                  <c:v>3.9999999999999147E-2</c:v>
                </c:pt>
                <c:pt idx="6">
                  <c:v>2.0000000000003126E-2</c:v>
                </c:pt>
                <c:pt idx="7">
                  <c:v>9.9999999999980105E-3</c:v>
                </c:pt>
                <c:pt idx="8">
                  <c:v>1.0000000000005116E-2</c:v>
                </c:pt>
                <c:pt idx="9">
                  <c:v>1.9999999999996021E-2</c:v>
                </c:pt>
                <c:pt idx="10">
                  <c:v>1.9999999999996021E-2</c:v>
                </c:pt>
                <c:pt idx="11">
                  <c:v>1.9999999999996021E-2</c:v>
                </c:pt>
                <c:pt idx="12">
                  <c:v>3.0000000000001137E-2</c:v>
                </c:pt>
                <c:pt idx="13">
                  <c:v>3.0000000000001137E-2</c:v>
                </c:pt>
                <c:pt idx="14">
                  <c:v>3.9999999999992042E-2</c:v>
                </c:pt>
                <c:pt idx="15">
                  <c:v>4.9999999999997158E-2</c:v>
                </c:pt>
                <c:pt idx="16">
                  <c:v>6.0000000000002274E-2</c:v>
                </c:pt>
                <c:pt idx="17">
                  <c:v>4.9999999999997158E-2</c:v>
                </c:pt>
                <c:pt idx="18">
                  <c:v>5.9999999999988063E-2</c:v>
                </c:pt>
                <c:pt idx="19">
                  <c:v>6.0000000000002274E-2</c:v>
                </c:pt>
                <c:pt idx="20">
                  <c:v>7.0000000000000284E-2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'Results of Data entry'!$K$4</c:f>
              <c:strCache>
                <c:ptCount val="1"/>
                <c:pt idx="0">
                  <c:v>66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entry'!$K$11:$K$31</c:f>
              <c:numCache>
                <c:formatCode>0.00</c:formatCode>
                <c:ptCount val="21"/>
                <c:pt idx="0">
                  <c:v>-0.21000000000000085</c:v>
                </c:pt>
                <c:pt idx="1">
                  <c:v>-0.10999999999999943</c:v>
                </c:pt>
                <c:pt idx="2">
                  <c:v>1.0000000000005116E-2</c:v>
                </c:pt>
                <c:pt idx="3">
                  <c:v>7.0000000000000284E-2</c:v>
                </c:pt>
                <c:pt idx="4">
                  <c:v>8.9999999999996305E-2</c:v>
                </c:pt>
                <c:pt idx="5">
                  <c:v>7.9999999999998295E-2</c:v>
                </c:pt>
                <c:pt idx="6">
                  <c:v>4.0000000000006253E-2</c:v>
                </c:pt>
                <c:pt idx="7">
                  <c:v>1.9999999999996021E-2</c:v>
                </c:pt>
                <c:pt idx="8">
                  <c:v>2.0000000000003126E-2</c:v>
                </c:pt>
                <c:pt idx="9">
                  <c:v>3.9999999999999147E-2</c:v>
                </c:pt>
                <c:pt idx="10">
                  <c:v>3.9999999999999147E-2</c:v>
                </c:pt>
                <c:pt idx="11">
                  <c:v>4.9999999999997158E-2</c:v>
                </c:pt>
                <c:pt idx="12">
                  <c:v>7.9999999999998295E-2</c:v>
                </c:pt>
                <c:pt idx="13">
                  <c:v>7.9999999999998295E-2</c:v>
                </c:pt>
                <c:pt idx="14">
                  <c:v>9.0000000000003411E-2</c:v>
                </c:pt>
                <c:pt idx="15">
                  <c:v>0.12999999999999545</c:v>
                </c:pt>
                <c:pt idx="16">
                  <c:v>0.13000000000000256</c:v>
                </c:pt>
                <c:pt idx="17">
                  <c:v>0.10999999999999943</c:v>
                </c:pt>
                <c:pt idx="18">
                  <c:v>0.14000000000000057</c:v>
                </c:pt>
                <c:pt idx="19">
                  <c:v>0.14000000000000057</c:v>
                </c:pt>
                <c:pt idx="20">
                  <c:v>0.16000000000000369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'Results of Data entry'!$L$4</c:f>
              <c:strCache>
                <c:ptCount val="1"/>
                <c:pt idx="0">
                  <c:v>69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entry'!$L$11:$L$31</c:f>
              <c:numCache>
                <c:formatCode>0.00</c:formatCode>
                <c:ptCount val="21"/>
                <c:pt idx="0">
                  <c:v>-0.3300000000000054</c:v>
                </c:pt>
                <c:pt idx="1">
                  <c:v>-0.18000000000000682</c:v>
                </c:pt>
                <c:pt idx="2">
                  <c:v>0</c:v>
                </c:pt>
                <c:pt idx="3">
                  <c:v>0.11999999999999744</c:v>
                </c:pt>
                <c:pt idx="4">
                  <c:v>0.14999999999999858</c:v>
                </c:pt>
                <c:pt idx="5">
                  <c:v>0.13000000000000256</c:v>
                </c:pt>
                <c:pt idx="6">
                  <c:v>7.000000000000739E-2</c:v>
                </c:pt>
                <c:pt idx="7">
                  <c:v>2.9999999999994031E-2</c:v>
                </c:pt>
                <c:pt idx="8">
                  <c:v>3.9999999999999147E-2</c:v>
                </c:pt>
                <c:pt idx="9">
                  <c:v>5.9999999999995168E-2</c:v>
                </c:pt>
                <c:pt idx="10">
                  <c:v>6.9999999999993179E-2</c:v>
                </c:pt>
                <c:pt idx="11">
                  <c:v>7.9999999999998295E-2</c:v>
                </c:pt>
                <c:pt idx="12">
                  <c:v>0.12999999999999545</c:v>
                </c:pt>
                <c:pt idx="13">
                  <c:v>0.12999999999999545</c:v>
                </c:pt>
                <c:pt idx="14">
                  <c:v>0.14000000000000057</c:v>
                </c:pt>
                <c:pt idx="15">
                  <c:v>0.21999999999999886</c:v>
                </c:pt>
                <c:pt idx="16">
                  <c:v>0.21000000000000085</c:v>
                </c:pt>
                <c:pt idx="17">
                  <c:v>0.18000000000000682</c:v>
                </c:pt>
                <c:pt idx="18">
                  <c:v>0.22999999999998977</c:v>
                </c:pt>
                <c:pt idx="19">
                  <c:v>0.23000000000000398</c:v>
                </c:pt>
                <c:pt idx="20">
                  <c:v>0.25999999999999801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'Results of Data entry'!$M$4</c:f>
              <c:strCache>
                <c:ptCount val="1"/>
                <c:pt idx="0">
                  <c:v>72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entry'!$M$11:$M$31</c:f>
              <c:numCache>
                <c:formatCode>0.00</c:formatCode>
                <c:ptCount val="21"/>
                <c:pt idx="0">
                  <c:v>-0.46000000000000085</c:v>
                </c:pt>
                <c:pt idx="1">
                  <c:v>-0.23999999999999488</c:v>
                </c:pt>
                <c:pt idx="2">
                  <c:v>0</c:v>
                </c:pt>
                <c:pt idx="3">
                  <c:v>0.16000000000000369</c:v>
                </c:pt>
                <c:pt idx="4">
                  <c:v>0.21000000000000085</c:v>
                </c:pt>
                <c:pt idx="5">
                  <c:v>0.17999999999999972</c:v>
                </c:pt>
                <c:pt idx="6">
                  <c:v>0.10000000000000853</c:v>
                </c:pt>
                <c:pt idx="7">
                  <c:v>4.9999999999990052E-2</c:v>
                </c:pt>
                <c:pt idx="8">
                  <c:v>6.0000000000009379E-2</c:v>
                </c:pt>
                <c:pt idx="9">
                  <c:v>8.9999999999996305E-2</c:v>
                </c:pt>
                <c:pt idx="10">
                  <c:v>9.9999999999994316E-2</c:v>
                </c:pt>
                <c:pt idx="11">
                  <c:v>0.12000000000000455</c:v>
                </c:pt>
                <c:pt idx="12">
                  <c:v>0.18999999999999773</c:v>
                </c:pt>
                <c:pt idx="13">
                  <c:v>0.18000000000000682</c:v>
                </c:pt>
                <c:pt idx="14">
                  <c:v>0.20999999999999375</c:v>
                </c:pt>
                <c:pt idx="15">
                  <c:v>0.32000000000000739</c:v>
                </c:pt>
                <c:pt idx="16">
                  <c:v>0.30000000000000426</c:v>
                </c:pt>
                <c:pt idx="17">
                  <c:v>0.26000000000000512</c:v>
                </c:pt>
                <c:pt idx="18">
                  <c:v>0.31999999999999318</c:v>
                </c:pt>
                <c:pt idx="19">
                  <c:v>0.32999999999999829</c:v>
                </c:pt>
                <c:pt idx="20">
                  <c:v>0.38000000000000256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'Results of Data entry'!$N$4</c:f>
              <c:strCache>
                <c:ptCount val="1"/>
                <c:pt idx="0">
                  <c:v>75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entry'!$N$11:$N$31</c:f>
              <c:numCache>
                <c:formatCode>0.00</c:formatCode>
                <c:ptCount val="21"/>
                <c:pt idx="0">
                  <c:v>-0.5800000000000054</c:v>
                </c:pt>
                <c:pt idx="1">
                  <c:v>-0.29000000000000625</c:v>
                </c:pt>
                <c:pt idx="2">
                  <c:v>-1.9999999999996021E-2</c:v>
                </c:pt>
                <c:pt idx="3">
                  <c:v>0.18999999999999062</c:v>
                </c:pt>
                <c:pt idx="4">
                  <c:v>0.27999999999999403</c:v>
                </c:pt>
                <c:pt idx="5">
                  <c:v>0.24000000000000199</c:v>
                </c:pt>
                <c:pt idx="6">
                  <c:v>0.13000000000000966</c:v>
                </c:pt>
                <c:pt idx="7">
                  <c:v>5.9999999999995168E-2</c:v>
                </c:pt>
                <c:pt idx="8">
                  <c:v>8.9999999999996305E-2</c:v>
                </c:pt>
                <c:pt idx="9">
                  <c:v>0.13000000000000256</c:v>
                </c:pt>
                <c:pt idx="10">
                  <c:v>0.14000000000000057</c:v>
                </c:pt>
                <c:pt idx="11">
                  <c:v>0.17000000000000171</c:v>
                </c:pt>
                <c:pt idx="12">
                  <c:v>0.25999999999999091</c:v>
                </c:pt>
                <c:pt idx="13">
                  <c:v>0.25</c:v>
                </c:pt>
                <c:pt idx="14">
                  <c:v>0.28999999999999204</c:v>
                </c:pt>
                <c:pt idx="15">
                  <c:v>0.45000000000000284</c:v>
                </c:pt>
                <c:pt idx="16">
                  <c:v>0.41000000000000369</c:v>
                </c:pt>
                <c:pt idx="17">
                  <c:v>0.34999999999999432</c:v>
                </c:pt>
                <c:pt idx="18">
                  <c:v>0.42999999999999261</c:v>
                </c:pt>
                <c:pt idx="19">
                  <c:v>0.45000000000000284</c:v>
                </c:pt>
                <c:pt idx="20">
                  <c:v>0.52000000000000313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'Results of Data entry'!$O$4</c:f>
              <c:strCache>
                <c:ptCount val="1"/>
                <c:pt idx="0">
                  <c:v>78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entry'!$O$11:$O$31</c:f>
              <c:numCache>
                <c:formatCode>0.00</c:formatCode>
                <c:ptCount val="21"/>
                <c:pt idx="0">
                  <c:v>-0.64000000000000767</c:v>
                </c:pt>
                <c:pt idx="1">
                  <c:v>-0.29999999999999716</c:v>
                </c:pt>
                <c:pt idx="2">
                  <c:v>-3.0000000000001137E-2</c:v>
                </c:pt>
                <c:pt idx="3">
                  <c:v>0.19999999999999574</c:v>
                </c:pt>
                <c:pt idx="4">
                  <c:v>0.33999999999999631</c:v>
                </c:pt>
                <c:pt idx="5">
                  <c:v>0.30999999999999517</c:v>
                </c:pt>
                <c:pt idx="6">
                  <c:v>0.17000000000000171</c:v>
                </c:pt>
                <c:pt idx="7">
                  <c:v>7.9999999999991189E-2</c:v>
                </c:pt>
                <c:pt idx="8">
                  <c:v>0.13000000000000256</c:v>
                </c:pt>
                <c:pt idx="9">
                  <c:v>0.19999999999999574</c:v>
                </c:pt>
                <c:pt idx="10">
                  <c:v>0.20000000000000284</c:v>
                </c:pt>
                <c:pt idx="11">
                  <c:v>0.23000000000000398</c:v>
                </c:pt>
                <c:pt idx="12">
                  <c:v>0.37000000000000455</c:v>
                </c:pt>
                <c:pt idx="13">
                  <c:v>0.34000000000000341</c:v>
                </c:pt>
                <c:pt idx="14">
                  <c:v>0.39000000000000057</c:v>
                </c:pt>
                <c:pt idx="15">
                  <c:v>0.62000000000000455</c:v>
                </c:pt>
                <c:pt idx="16">
                  <c:v>0.53999999999999915</c:v>
                </c:pt>
                <c:pt idx="17">
                  <c:v>0.46000000000000796</c:v>
                </c:pt>
                <c:pt idx="18">
                  <c:v>0.54999999999999716</c:v>
                </c:pt>
                <c:pt idx="19">
                  <c:v>0.57999999999999829</c:v>
                </c:pt>
                <c:pt idx="20">
                  <c:v>0.6699999999999946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'Results of Data entry'!$P$4</c:f>
              <c:strCache>
                <c:ptCount val="1"/>
                <c:pt idx="0">
                  <c:v>81</c:v>
                </c:pt>
              </c:strCache>
            </c:strRef>
          </c:tx>
          <c:cat>
            <c:numRef>
              <c:f>'Results of Data entry'!$A$11:$A$31</c:f>
              <c:numCache>
                <c:formatCode>0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'Results of Data entry'!$P$11:$P$31</c:f>
              <c:numCache>
                <c:formatCode>0.00</c:formatCode>
                <c:ptCount val="21"/>
                <c:pt idx="0">
                  <c:v>-0.61000000000000654</c:v>
                </c:pt>
                <c:pt idx="1">
                  <c:v>-0.25</c:v>
                </c:pt>
                <c:pt idx="2">
                  <c:v>-3.9999999999992042E-2</c:v>
                </c:pt>
                <c:pt idx="3">
                  <c:v>0.19999999999999574</c:v>
                </c:pt>
                <c:pt idx="4">
                  <c:v>0.38000000000000256</c:v>
                </c:pt>
                <c:pt idx="5">
                  <c:v>0.38000000000000256</c:v>
                </c:pt>
                <c:pt idx="6">
                  <c:v>0.23000000000000398</c:v>
                </c:pt>
                <c:pt idx="7">
                  <c:v>0.13000000000000256</c:v>
                </c:pt>
                <c:pt idx="8">
                  <c:v>0.21000000000000085</c:v>
                </c:pt>
                <c:pt idx="9">
                  <c:v>0.30999999999999517</c:v>
                </c:pt>
                <c:pt idx="10">
                  <c:v>0.31000000000000227</c:v>
                </c:pt>
                <c:pt idx="11">
                  <c:v>0.34000000000000341</c:v>
                </c:pt>
                <c:pt idx="12">
                  <c:v>0.51999999999999602</c:v>
                </c:pt>
                <c:pt idx="13">
                  <c:v>0.46999999999999886</c:v>
                </c:pt>
                <c:pt idx="14">
                  <c:v>0.53999999999999204</c:v>
                </c:pt>
                <c:pt idx="15">
                  <c:v>0.84999999999999432</c:v>
                </c:pt>
                <c:pt idx="16">
                  <c:v>0.69999999999999574</c:v>
                </c:pt>
                <c:pt idx="17">
                  <c:v>0.59000000000000341</c:v>
                </c:pt>
                <c:pt idx="18">
                  <c:v>0.68999999999999773</c:v>
                </c:pt>
                <c:pt idx="19">
                  <c:v>0.74000000000000909</c:v>
                </c:pt>
                <c:pt idx="20">
                  <c:v>0.86000000000000654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07040"/>
        <c:axId val="110417024"/>
      </c:lineChart>
      <c:catAx>
        <c:axId val="110407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0417024"/>
        <c:crosses val="autoZero"/>
        <c:auto val="1"/>
        <c:lblAlgn val="ctr"/>
        <c:lblOffset val="100"/>
        <c:noMultiLvlLbl val="0"/>
      </c:catAx>
      <c:valAx>
        <c:axId val="110417024"/>
        <c:scaling>
          <c:orientation val="minMax"/>
          <c:max val="1.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0407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85725</xdr:colOff>
      <xdr:row>18</xdr:row>
      <xdr:rowOff>161925</xdr:rowOff>
    </xdr:from>
    <xdr:to>
      <xdr:col>28</xdr:col>
      <xdr:colOff>47625</xdr:colOff>
      <xdr:row>33</xdr:row>
      <xdr:rowOff>157163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66675</xdr:colOff>
      <xdr:row>2</xdr:row>
      <xdr:rowOff>171450</xdr:rowOff>
    </xdr:from>
    <xdr:to>
      <xdr:col>25</xdr:col>
      <xdr:colOff>495300</xdr:colOff>
      <xdr:row>17</xdr:row>
      <xdr:rowOff>104775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workbookViewId="0">
      <selection activeCell="P4" sqref="P4"/>
    </sheetView>
  </sheetViews>
  <sheetFormatPr baseColWidth="10" defaultRowHeight="15" x14ac:dyDescent="0.25"/>
  <cols>
    <col min="1" max="1" width="12.85546875" bestFit="1" customWidth="1"/>
    <col min="2" max="2" width="11.5703125" bestFit="1" customWidth="1"/>
    <col min="3" max="3" width="4.7109375" customWidth="1"/>
    <col min="4" max="4" width="12.85546875" bestFit="1" customWidth="1"/>
    <col min="5" max="5" width="11.5703125" bestFit="1" customWidth="1"/>
    <col min="6" max="6" width="5.42578125" customWidth="1"/>
    <col min="7" max="7" width="12.85546875" bestFit="1" customWidth="1"/>
    <col min="8" max="8" width="11.5703125" bestFit="1" customWidth="1"/>
    <col min="9" max="9" width="5.85546875" customWidth="1"/>
    <col min="10" max="10" width="12.85546875" bestFit="1" customWidth="1"/>
    <col min="11" max="11" width="11.5703125" bestFit="1" customWidth="1"/>
    <col min="12" max="12" width="5.85546875" customWidth="1"/>
    <col min="15" max="15" width="5.85546875" customWidth="1"/>
    <col min="18" max="18" width="5.85546875" customWidth="1"/>
    <col min="21" max="21" width="5.85546875" customWidth="1"/>
  </cols>
  <sheetData>
    <row r="1" spans="1:23" ht="33.75" x14ac:dyDescent="0.5">
      <c r="A1" s="1" t="s">
        <v>2</v>
      </c>
    </row>
    <row r="2" spans="1:23" x14ac:dyDescent="0.25">
      <c r="A2" t="s">
        <v>3</v>
      </c>
    </row>
    <row r="4" spans="1:23" x14ac:dyDescent="0.25">
      <c r="A4" s="14" t="s">
        <v>4</v>
      </c>
      <c r="B4" s="15"/>
      <c r="C4" s="15"/>
      <c r="D4" s="14" t="s">
        <v>4</v>
      </c>
      <c r="E4" s="15"/>
      <c r="F4" s="15"/>
      <c r="G4" s="14" t="s">
        <v>4</v>
      </c>
      <c r="H4" s="15"/>
      <c r="I4" s="15"/>
      <c r="J4" s="14" t="s">
        <v>4</v>
      </c>
      <c r="K4" s="15"/>
      <c r="M4" s="2" t="s">
        <v>4</v>
      </c>
      <c r="P4" s="2" t="s">
        <v>4</v>
      </c>
      <c r="S4" s="2" t="s">
        <v>4</v>
      </c>
      <c r="V4" s="2" t="s">
        <v>4</v>
      </c>
    </row>
    <row r="5" spans="1:23" x14ac:dyDescent="0.25">
      <c r="A5" s="15"/>
      <c r="B5" s="15" t="s">
        <v>0</v>
      </c>
      <c r="C5" s="15"/>
      <c r="D5" s="15"/>
      <c r="E5" s="15" t="s">
        <v>0</v>
      </c>
      <c r="F5" s="15"/>
      <c r="G5" s="15"/>
      <c r="H5" s="15" t="s">
        <v>0</v>
      </c>
      <c r="I5" s="15"/>
      <c r="J5" s="15"/>
      <c r="K5" s="15" t="s">
        <v>0</v>
      </c>
      <c r="N5" t="s">
        <v>0</v>
      </c>
      <c r="Q5" t="s">
        <v>0</v>
      </c>
      <c r="T5" t="s">
        <v>0</v>
      </c>
      <c r="W5" t="s">
        <v>0</v>
      </c>
    </row>
    <row r="6" spans="1:23" x14ac:dyDescent="0.25">
      <c r="A6" s="15" t="s">
        <v>5</v>
      </c>
      <c r="B6" s="15">
        <v>60</v>
      </c>
      <c r="C6" s="15"/>
      <c r="D6" s="15" t="s">
        <v>5</v>
      </c>
      <c r="E6" s="15">
        <v>63</v>
      </c>
      <c r="F6" s="15"/>
      <c r="G6" s="15" t="s">
        <v>5</v>
      </c>
      <c r="H6" s="15">
        <v>66</v>
      </c>
      <c r="I6" s="15"/>
      <c r="J6" s="15" t="s">
        <v>5</v>
      </c>
      <c r="K6" s="15">
        <v>69</v>
      </c>
      <c r="M6" t="s">
        <v>5</v>
      </c>
      <c r="N6">
        <v>72</v>
      </c>
      <c r="P6" t="s">
        <v>5</v>
      </c>
      <c r="Q6" t="s">
        <v>6</v>
      </c>
      <c r="S6" t="s">
        <v>5</v>
      </c>
      <c r="T6" t="s">
        <v>6</v>
      </c>
      <c r="V6" t="s">
        <v>5</v>
      </c>
      <c r="W6" t="s">
        <v>6</v>
      </c>
    </row>
    <row r="7" spans="1:23" x14ac:dyDescent="0.25">
      <c r="A7" s="5">
        <v>25</v>
      </c>
      <c r="B7" s="5">
        <v>26.62</v>
      </c>
      <c r="C7" s="5"/>
      <c r="D7" s="5">
        <v>25</v>
      </c>
      <c r="E7" s="5">
        <v>29.94</v>
      </c>
      <c r="F7" s="5"/>
      <c r="G7" s="5">
        <v>25</v>
      </c>
      <c r="H7" s="5">
        <v>33.03</v>
      </c>
      <c r="I7" s="5"/>
      <c r="J7" s="5">
        <v>25</v>
      </c>
      <c r="K7" s="5">
        <v>36.08</v>
      </c>
      <c r="L7" s="3"/>
      <c r="M7" s="3">
        <v>25</v>
      </c>
      <c r="N7" s="3">
        <v>39.26</v>
      </c>
      <c r="O7" s="3"/>
      <c r="P7" s="3">
        <v>25</v>
      </c>
      <c r="Q7" s="3">
        <v>42.21</v>
      </c>
      <c r="R7" s="3"/>
      <c r="S7" s="3">
        <v>25</v>
      </c>
      <c r="T7" s="3">
        <v>45.2</v>
      </c>
      <c r="U7" s="3"/>
      <c r="V7" s="3">
        <v>25</v>
      </c>
      <c r="W7" s="3">
        <v>47.94</v>
      </c>
    </row>
    <row r="8" spans="1:23" x14ac:dyDescent="0.25">
      <c r="A8" s="5">
        <v>31.5</v>
      </c>
      <c r="B8" s="5">
        <v>29.73</v>
      </c>
      <c r="C8" s="5"/>
      <c r="D8" s="5">
        <v>31.5</v>
      </c>
      <c r="E8" s="5">
        <v>32.94</v>
      </c>
      <c r="F8" s="5"/>
      <c r="G8" s="5">
        <v>31.5</v>
      </c>
      <c r="H8" s="5">
        <v>36.1</v>
      </c>
      <c r="I8" s="5"/>
      <c r="J8" s="5">
        <v>31.5</v>
      </c>
      <c r="K8" s="5">
        <v>39.229999999999997</v>
      </c>
      <c r="L8" s="3"/>
      <c r="M8" s="3">
        <v>31.5</v>
      </c>
      <c r="N8" s="3">
        <v>42.36</v>
      </c>
      <c r="O8" s="3"/>
      <c r="P8" s="3">
        <v>31.5</v>
      </c>
      <c r="Q8" s="3">
        <v>45.37</v>
      </c>
      <c r="R8" s="3"/>
      <c r="S8" s="3">
        <v>31.5</v>
      </c>
      <c r="T8" s="3">
        <v>48.31</v>
      </c>
      <c r="U8" s="3"/>
      <c r="V8" s="3">
        <v>31.5</v>
      </c>
      <c r="W8" s="3">
        <v>51.09</v>
      </c>
    </row>
    <row r="9" spans="1:23" x14ac:dyDescent="0.25">
      <c r="A9" s="5">
        <v>40</v>
      </c>
      <c r="B9" s="5">
        <v>35.74</v>
      </c>
      <c r="C9" s="5"/>
      <c r="D9" s="5">
        <v>40</v>
      </c>
      <c r="E9" s="5">
        <v>39</v>
      </c>
      <c r="F9" s="5"/>
      <c r="G9" s="5">
        <v>40</v>
      </c>
      <c r="H9" s="5">
        <v>41.71</v>
      </c>
      <c r="I9" s="5"/>
      <c r="J9" s="5">
        <v>40</v>
      </c>
      <c r="K9" s="5">
        <v>45.11</v>
      </c>
      <c r="L9" s="3"/>
      <c r="M9" s="3">
        <v>40</v>
      </c>
      <c r="N9" s="3">
        <v>48.24</v>
      </c>
      <c r="O9" s="3"/>
      <c r="P9" s="3">
        <v>40</v>
      </c>
      <c r="Q9" s="3">
        <v>51.24</v>
      </c>
      <c r="R9" s="3"/>
      <c r="S9" s="3">
        <v>40</v>
      </c>
      <c r="T9" s="3">
        <v>54.18</v>
      </c>
      <c r="U9" s="3"/>
      <c r="V9" s="3">
        <v>40</v>
      </c>
      <c r="W9" s="3">
        <v>57</v>
      </c>
    </row>
    <row r="10" spans="1:23" x14ac:dyDescent="0.25">
      <c r="A10" s="5">
        <v>50</v>
      </c>
      <c r="B10" s="5">
        <v>39.86</v>
      </c>
      <c r="C10" s="5"/>
      <c r="D10" s="5">
        <v>50</v>
      </c>
      <c r="E10" s="5">
        <v>42.92</v>
      </c>
      <c r="F10" s="5"/>
      <c r="G10" s="5">
        <v>50</v>
      </c>
      <c r="H10" s="5">
        <v>46.1</v>
      </c>
      <c r="I10" s="5"/>
      <c r="J10" s="5">
        <v>50</v>
      </c>
      <c r="K10" s="5">
        <v>49.26</v>
      </c>
      <c r="L10" s="3"/>
      <c r="M10" s="3">
        <v>50</v>
      </c>
      <c r="N10" s="3">
        <v>52.44</v>
      </c>
      <c r="O10" s="3"/>
      <c r="P10" s="3">
        <v>50</v>
      </c>
      <c r="Q10" s="3">
        <v>55.53</v>
      </c>
      <c r="R10" s="3"/>
      <c r="S10" s="3">
        <v>50</v>
      </c>
      <c r="T10" s="3">
        <v>58.54</v>
      </c>
      <c r="U10" s="3"/>
      <c r="V10" s="3">
        <v>50</v>
      </c>
      <c r="W10" s="3">
        <v>61.4</v>
      </c>
    </row>
    <row r="11" spans="1:23" x14ac:dyDescent="0.25">
      <c r="A11" s="5">
        <v>63</v>
      </c>
      <c r="B11" s="5">
        <v>44.76</v>
      </c>
      <c r="C11" s="5"/>
      <c r="D11" s="5">
        <v>63</v>
      </c>
      <c r="E11" s="5">
        <v>47.89</v>
      </c>
      <c r="F11" s="5"/>
      <c r="G11" s="5">
        <v>63</v>
      </c>
      <c r="H11" s="5">
        <v>51.06</v>
      </c>
      <c r="I11" s="5"/>
      <c r="J11" s="5">
        <v>63</v>
      </c>
      <c r="K11" s="5">
        <v>54.22</v>
      </c>
      <c r="L11" s="3"/>
      <c r="M11" s="3">
        <v>63</v>
      </c>
      <c r="N11" s="3">
        <v>57.37</v>
      </c>
      <c r="O11" s="3"/>
      <c r="P11" s="3">
        <v>63</v>
      </c>
      <c r="Q11" s="3">
        <v>60.45</v>
      </c>
      <c r="R11" s="3"/>
      <c r="S11" s="3">
        <v>63</v>
      </c>
      <c r="T11" s="3">
        <v>63.43</v>
      </c>
      <c r="U11" s="3"/>
      <c r="V11" s="3">
        <v>63</v>
      </c>
      <c r="W11" s="3">
        <v>66.260000000000005</v>
      </c>
    </row>
    <row r="12" spans="1:23" x14ac:dyDescent="0.25">
      <c r="A12" s="5">
        <v>80</v>
      </c>
      <c r="B12" s="5">
        <v>49.18</v>
      </c>
      <c r="C12" s="5"/>
      <c r="D12" s="5">
        <v>80</v>
      </c>
      <c r="E12" s="5">
        <v>52.29</v>
      </c>
      <c r="F12" s="5"/>
      <c r="G12" s="5">
        <v>80</v>
      </c>
      <c r="H12" s="5">
        <v>55.44</v>
      </c>
      <c r="I12" s="5"/>
      <c r="J12" s="5">
        <v>80</v>
      </c>
      <c r="K12" s="5">
        <v>58.58</v>
      </c>
      <c r="L12" s="3"/>
      <c r="M12" s="3">
        <v>80</v>
      </c>
      <c r="N12" s="3">
        <v>61.72</v>
      </c>
      <c r="O12" s="3"/>
      <c r="P12" s="3">
        <v>80</v>
      </c>
      <c r="Q12" s="3">
        <v>64.81</v>
      </c>
      <c r="R12" s="3"/>
      <c r="S12" s="3">
        <v>80</v>
      </c>
      <c r="T12" s="3">
        <v>67.83</v>
      </c>
      <c r="U12" s="3"/>
      <c r="V12" s="3">
        <v>80</v>
      </c>
      <c r="W12" s="3">
        <v>70.739999999999995</v>
      </c>
    </row>
    <row r="13" spans="1:23" x14ac:dyDescent="0.25">
      <c r="A13" s="5">
        <v>100</v>
      </c>
      <c r="B13" s="5">
        <v>53.87</v>
      </c>
      <c r="C13" s="5"/>
      <c r="D13" s="5">
        <v>100</v>
      </c>
      <c r="E13" s="5">
        <v>56.95</v>
      </c>
      <c r="F13" s="5"/>
      <c r="G13" s="5">
        <v>100</v>
      </c>
      <c r="H13" s="5">
        <v>60.08</v>
      </c>
      <c r="I13" s="5"/>
      <c r="J13" s="5">
        <v>100</v>
      </c>
      <c r="K13" s="5">
        <v>63.2</v>
      </c>
      <c r="L13" s="3"/>
      <c r="M13" s="3">
        <v>100</v>
      </c>
      <c r="N13" s="3">
        <v>66.33</v>
      </c>
      <c r="O13" s="3"/>
      <c r="P13" s="3">
        <v>100</v>
      </c>
      <c r="Q13" s="3">
        <v>69.45</v>
      </c>
      <c r="R13" s="3"/>
      <c r="S13" s="3">
        <v>100</v>
      </c>
      <c r="T13" s="3">
        <v>72.510000000000005</v>
      </c>
      <c r="U13" s="3"/>
      <c r="V13" s="3">
        <v>100</v>
      </c>
      <c r="W13" s="3">
        <v>75.48</v>
      </c>
    </row>
    <row r="14" spans="1:23" x14ac:dyDescent="0.25">
      <c r="A14" s="5">
        <v>125</v>
      </c>
      <c r="B14" s="5">
        <v>56.58</v>
      </c>
      <c r="C14" s="5"/>
      <c r="D14" s="5">
        <v>125</v>
      </c>
      <c r="E14" s="5">
        <v>59.63</v>
      </c>
      <c r="F14" s="5"/>
      <c r="G14" s="5">
        <v>125</v>
      </c>
      <c r="H14" s="5">
        <v>62.69</v>
      </c>
      <c r="I14" s="5"/>
      <c r="J14" s="5">
        <v>125</v>
      </c>
      <c r="K14" s="5">
        <v>65.760000000000005</v>
      </c>
      <c r="L14" s="3"/>
      <c r="M14" s="3">
        <v>125</v>
      </c>
      <c r="N14" s="3">
        <v>68.819999999999993</v>
      </c>
      <c r="O14" s="3"/>
      <c r="P14" s="3">
        <v>125</v>
      </c>
      <c r="Q14" s="3">
        <v>71.87</v>
      </c>
      <c r="R14" s="3"/>
      <c r="S14" s="3">
        <v>125</v>
      </c>
      <c r="T14" s="3">
        <v>74.88</v>
      </c>
      <c r="U14" s="3"/>
      <c r="V14" s="3">
        <v>125</v>
      </c>
      <c r="W14" s="3">
        <v>77.83</v>
      </c>
    </row>
    <row r="15" spans="1:23" x14ac:dyDescent="0.25">
      <c r="A15" s="5">
        <v>160</v>
      </c>
      <c r="B15" s="5">
        <v>58.53</v>
      </c>
      <c r="C15" s="5"/>
      <c r="D15" s="5">
        <v>160</v>
      </c>
      <c r="E15" s="5">
        <v>61.52</v>
      </c>
      <c r="F15" s="5"/>
      <c r="G15" s="5">
        <v>160</v>
      </c>
      <c r="H15" s="5">
        <v>64.52</v>
      </c>
      <c r="I15" s="5"/>
      <c r="J15" s="5">
        <v>160</v>
      </c>
      <c r="K15" s="5">
        <v>67.53</v>
      </c>
      <c r="L15" s="3"/>
      <c r="M15" s="3">
        <v>160</v>
      </c>
      <c r="N15" s="3">
        <v>70.53</v>
      </c>
      <c r="O15" s="3"/>
      <c r="P15" s="3">
        <v>160</v>
      </c>
      <c r="Q15" s="3">
        <v>73.55</v>
      </c>
      <c r="R15" s="3"/>
      <c r="S15" s="3">
        <v>160</v>
      </c>
      <c r="T15" s="3">
        <v>76.56</v>
      </c>
      <c r="U15" s="3"/>
      <c r="V15" s="3">
        <v>160</v>
      </c>
      <c r="W15" s="3">
        <v>79.569999999999993</v>
      </c>
    </row>
    <row r="16" spans="1:23" x14ac:dyDescent="0.25">
      <c r="A16" s="5">
        <v>200</v>
      </c>
      <c r="B16" s="5">
        <v>58.73</v>
      </c>
      <c r="C16" s="5"/>
      <c r="D16" s="5">
        <v>200</v>
      </c>
      <c r="E16" s="5">
        <v>61.7</v>
      </c>
      <c r="F16" s="5"/>
      <c r="G16" s="5">
        <v>200</v>
      </c>
      <c r="H16" s="5">
        <v>64.66</v>
      </c>
      <c r="I16" s="5"/>
      <c r="J16" s="5">
        <v>200</v>
      </c>
      <c r="K16" s="5">
        <v>67.61</v>
      </c>
      <c r="L16" s="3"/>
      <c r="M16" s="3">
        <v>200</v>
      </c>
      <c r="N16" s="3">
        <v>70.569999999999993</v>
      </c>
      <c r="O16" s="3"/>
      <c r="P16" s="3">
        <v>200</v>
      </c>
      <c r="Q16" s="3">
        <v>73.540000000000006</v>
      </c>
      <c r="R16" s="3"/>
      <c r="S16" s="3">
        <v>200</v>
      </c>
      <c r="T16" s="3">
        <v>76.53</v>
      </c>
      <c r="U16" s="3"/>
      <c r="V16" s="3">
        <v>200</v>
      </c>
      <c r="W16" s="3">
        <v>79.53</v>
      </c>
    </row>
    <row r="17" spans="1:23" x14ac:dyDescent="0.25">
      <c r="A17" s="5">
        <v>250</v>
      </c>
      <c r="B17" s="5">
        <v>58.76</v>
      </c>
      <c r="C17" s="5"/>
      <c r="D17" s="5">
        <v>250</v>
      </c>
      <c r="E17" s="5">
        <v>61.72</v>
      </c>
      <c r="F17" s="5"/>
      <c r="G17" s="5">
        <v>250</v>
      </c>
      <c r="H17" s="5">
        <v>64.67</v>
      </c>
      <c r="I17" s="5"/>
      <c r="J17" s="5">
        <v>250</v>
      </c>
      <c r="K17" s="5">
        <v>67.61</v>
      </c>
      <c r="L17" s="3"/>
      <c r="M17" s="3">
        <v>250</v>
      </c>
      <c r="N17" s="3">
        <v>70.55</v>
      </c>
      <c r="O17" s="3"/>
      <c r="P17" s="3">
        <v>250</v>
      </c>
      <c r="Q17" s="3">
        <v>73.48</v>
      </c>
      <c r="R17" s="3"/>
      <c r="S17" s="3">
        <v>250</v>
      </c>
      <c r="T17" s="3">
        <v>76.42</v>
      </c>
      <c r="U17" s="3"/>
      <c r="V17" s="3">
        <v>250</v>
      </c>
      <c r="W17" s="3">
        <v>79.38</v>
      </c>
    </row>
    <row r="18" spans="1:23" x14ac:dyDescent="0.25">
      <c r="A18" s="5">
        <v>315</v>
      </c>
      <c r="B18" s="5">
        <v>57.37</v>
      </c>
      <c r="C18" s="5"/>
      <c r="D18" s="5">
        <v>315</v>
      </c>
      <c r="E18" s="5">
        <v>60.33</v>
      </c>
      <c r="F18" s="5"/>
      <c r="G18" s="5">
        <v>315</v>
      </c>
      <c r="H18" s="5">
        <v>63.29</v>
      </c>
      <c r="I18" s="5"/>
      <c r="J18" s="5">
        <v>315</v>
      </c>
      <c r="K18" s="5">
        <v>66.239999999999995</v>
      </c>
      <c r="L18" s="3"/>
      <c r="M18" s="3">
        <v>315</v>
      </c>
      <c r="N18" s="3">
        <v>69.19</v>
      </c>
      <c r="O18" s="3"/>
      <c r="P18" s="3">
        <v>315</v>
      </c>
      <c r="Q18" s="3">
        <v>72.13</v>
      </c>
      <c r="R18" s="3"/>
      <c r="S18" s="3">
        <v>315</v>
      </c>
      <c r="T18" s="3">
        <v>75.06</v>
      </c>
      <c r="U18" s="3"/>
      <c r="V18" s="3">
        <v>315</v>
      </c>
      <c r="W18" s="3">
        <v>77.989999999999995</v>
      </c>
    </row>
    <row r="19" spans="1:23" x14ac:dyDescent="0.25">
      <c r="A19" s="5">
        <v>400</v>
      </c>
      <c r="B19" s="5">
        <v>56.84</v>
      </c>
      <c r="C19" s="5"/>
      <c r="D19" s="5">
        <v>400</v>
      </c>
      <c r="E19" s="5">
        <v>59.82</v>
      </c>
      <c r="F19" s="5"/>
      <c r="G19" s="5">
        <v>400</v>
      </c>
      <c r="H19" s="5">
        <v>62.8</v>
      </c>
      <c r="I19" s="5"/>
      <c r="J19" s="5">
        <v>400</v>
      </c>
      <c r="K19" s="5">
        <v>65.77</v>
      </c>
      <c r="L19" s="3"/>
      <c r="M19" s="3">
        <v>400</v>
      </c>
      <c r="N19" s="3">
        <v>68.739999999999995</v>
      </c>
      <c r="O19" s="3"/>
      <c r="P19" s="3">
        <v>400</v>
      </c>
      <c r="Q19" s="3">
        <v>71.709999999999994</v>
      </c>
      <c r="R19" s="3"/>
      <c r="S19" s="3">
        <v>400</v>
      </c>
      <c r="T19" s="3">
        <v>74.67</v>
      </c>
      <c r="U19" s="3"/>
      <c r="V19" s="3">
        <v>400</v>
      </c>
      <c r="W19" s="3">
        <v>77.61</v>
      </c>
    </row>
    <row r="20" spans="1:23" x14ac:dyDescent="0.25">
      <c r="A20" s="5">
        <v>500</v>
      </c>
      <c r="B20" s="5">
        <v>55.98</v>
      </c>
      <c r="C20" s="5"/>
      <c r="D20" s="5">
        <v>500</v>
      </c>
      <c r="E20" s="5">
        <v>58.97</v>
      </c>
      <c r="F20" s="5"/>
      <c r="G20" s="5">
        <v>500</v>
      </c>
      <c r="H20" s="5">
        <v>61.96</v>
      </c>
      <c r="I20" s="5"/>
      <c r="J20" s="5">
        <v>500</v>
      </c>
      <c r="K20" s="5">
        <v>64.95</v>
      </c>
      <c r="L20" s="3"/>
      <c r="M20" s="3">
        <v>500</v>
      </c>
      <c r="N20" s="3">
        <v>67.930000000000007</v>
      </c>
      <c r="O20" s="3"/>
      <c r="P20" s="3">
        <v>500</v>
      </c>
      <c r="Q20" s="3">
        <v>70.92</v>
      </c>
      <c r="R20" s="3"/>
      <c r="S20" s="3">
        <v>500</v>
      </c>
      <c r="T20" s="3">
        <v>73.900000000000006</v>
      </c>
      <c r="U20" s="3"/>
      <c r="V20" s="3">
        <v>500</v>
      </c>
      <c r="W20" s="3">
        <v>76.849999999999994</v>
      </c>
    </row>
    <row r="21" spans="1:23" x14ac:dyDescent="0.25">
      <c r="A21" s="5">
        <v>630</v>
      </c>
      <c r="B21" s="5">
        <v>55.38</v>
      </c>
      <c r="C21" s="5"/>
      <c r="D21" s="5">
        <v>630</v>
      </c>
      <c r="E21" s="5">
        <v>58.37</v>
      </c>
      <c r="F21" s="5"/>
      <c r="G21" s="5">
        <v>630</v>
      </c>
      <c r="H21" s="5">
        <v>61.36</v>
      </c>
      <c r="I21" s="5"/>
      <c r="J21" s="5">
        <v>630</v>
      </c>
      <c r="K21" s="5">
        <v>64.34</v>
      </c>
      <c r="L21" s="3"/>
      <c r="M21" s="3">
        <v>630</v>
      </c>
      <c r="N21" s="3">
        <v>67.319999999999993</v>
      </c>
      <c r="O21" s="3"/>
      <c r="P21" s="3">
        <v>630</v>
      </c>
      <c r="Q21" s="3">
        <v>70.290000000000006</v>
      </c>
      <c r="R21" s="3"/>
      <c r="S21" s="3">
        <v>630</v>
      </c>
      <c r="T21" s="3">
        <v>73.25</v>
      </c>
      <c r="U21" s="3"/>
      <c r="V21" s="3">
        <v>630</v>
      </c>
      <c r="W21" s="3">
        <v>76.17</v>
      </c>
    </row>
    <row r="22" spans="1:23" x14ac:dyDescent="0.25">
      <c r="A22" s="5">
        <v>800</v>
      </c>
      <c r="B22" s="5">
        <v>56.48</v>
      </c>
      <c r="C22" s="5"/>
      <c r="D22" s="5">
        <v>800</v>
      </c>
      <c r="E22" s="5">
        <v>59.46</v>
      </c>
      <c r="F22" s="5"/>
      <c r="G22" s="5">
        <v>800</v>
      </c>
      <c r="H22" s="5">
        <v>62.44</v>
      </c>
      <c r="I22" s="5"/>
      <c r="J22" s="5">
        <v>800</v>
      </c>
      <c r="K22" s="5">
        <v>65.42</v>
      </c>
      <c r="L22" s="3"/>
      <c r="M22" s="3">
        <v>800</v>
      </c>
      <c r="N22" s="3">
        <v>68.39</v>
      </c>
      <c r="O22" s="3"/>
      <c r="P22" s="3">
        <v>800</v>
      </c>
      <c r="Q22" s="3">
        <v>71.349999999999994</v>
      </c>
      <c r="R22" s="3"/>
      <c r="S22" s="3">
        <v>800</v>
      </c>
      <c r="T22" s="3">
        <v>74.28</v>
      </c>
      <c r="U22" s="3"/>
      <c r="V22" s="3">
        <v>800</v>
      </c>
      <c r="W22" s="3">
        <v>77.17</v>
      </c>
    </row>
    <row r="23" spans="1:23" x14ac:dyDescent="0.25">
      <c r="A23" s="5">
        <v>1000</v>
      </c>
      <c r="B23" s="5">
        <v>56.08</v>
      </c>
      <c r="C23" s="5"/>
      <c r="D23" s="5">
        <v>1000</v>
      </c>
      <c r="E23" s="5">
        <v>59.06</v>
      </c>
      <c r="F23" s="5"/>
      <c r="G23" s="5">
        <v>1000</v>
      </c>
      <c r="H23" s="5">
        <v>62.04</v>
      </c>
      <c r="I23" s="5"/>
      <c r="J23" s="5">
        <v>1000</v>
      </c>
      <c r="K23" s="5">
        <v>65.010000000000005</v>
      </c>
      <c r="L23" s="3"/>
      <c r="M23" s="3">
        <v>1000</v>
      </c>
      <c r="N23" s="3">
        <v>67.98</v>
      </c>
      <c r="O23" s="3"/>
      <c r="P23" s="3">
        <v>1000</v>
      </c>
      <c r="Q23" s="3">
        <v>70.94</v>
      </c>
      <c r="R23" s="3"/>
      <c r="S23" s="3">
        <v>1000</v>
      </c>
      <c r="T23" s="3">
        <v>73.88</v>
      </c>
      <c r="U23" s="3"/>
      <c r="V23" s="3">
        <v>1000</v>
      </c>
      <c r="W23" s="3">
        <v>76.77</v>
      </c>
    </row>
    <row r="24" spans="1:23" x14ac:dyDescent="0.25">
      <c r="A24" s="5">
        <v>1250</v>
      </c>
      <c r="B24" s="5">
        <v>57.47</v>
      </c>
      <c r="C24" s="5"/>
      <c r="D24" s="5">
        <v>1250</v>
      </c>
      <c r="E24" s="5">
        <v>60.45</v>
      </c>
      <c r="F24" s="5"/>
      <c r="G24" s="5">
        <v>1250</v>
      </c>
      <c r="H24" s="5">
        <v>63.42</v>
      </c>
      <c r="I24" s="5"/>
      <c r="J24" s="5">
        <v>1250</v>
      </c>
      <c r="K24" s="5">
        <v>66.39</v>
      </c>
      <c r="L24" s="3"/>
      <c r="M24" s="3">
        <v>1250</v>
      </c>
      <c r="N24" s="3">
        <v>69.349999999999994</v>
      </c>
      <c r="O24" s="3"/>
      <c r="P24" s="3">
        <v>1250</v>
      </c>
      <c r="Q24" s="3">
        <v>72.3</v>
      </c>
      <c r="R24" s="3"/>
      <c r="S24" s="3">
        <v>1250</v>
      </c>
      <c r="T24" s="3">
        <v>75.239999999999995</v>
      </c>
      <c r="U24" s="3"/>
      <c r="V24" s="3">
        <v>1250</v>
      </c>
      <c r="W24" s="3">
        <v>78.13</v>
      </c>
    </row>
    <row r="25" spans="1:23" x14ac:dyDescent="0.25">
      <c r="A25" s="5">
        <v>1600</v>
      </c>
      <c r="B25" s="5">
        <v>59.94</v>
      </c>
      <c r="C25" s="5"/>
      <c r="D25" s="5">
        <v>1600</v>
      </c>
      <c r="E25" s="5">
        <v>62.91</v>
      </c>
      <c r="F25" s="5"/>
      <c r="G25" s="5">
        <v>1600</v>
      </c>
      <c r="H25" s="5">
        <v>65.86</v>
      </c>
      <c r="I25" s="5"/>
      <c r="J25" s="5">
        <v>1600</v>
      </c>
      <c r="K25" s="5">
        <v>68.81</v>
      </c>
      <c r="L25" s="3"/>
      <c r="M25" s="3">
        <v>1600</v>
      </c>
      <c r="N25" s="3">
        <v>71.75</v>
      </c>
      <c r="O25" s="3"/>
      <c r="P25" s="3">
        <v>1600</v>
      </c>
      <c r="Q25" s="3">
        <v>74.680000000000007</v>
      </c>
      <c r="R25" s="3"/>
      <c r="S25" s="3">
        <v>1600</v>
      </c>
      <c r="T25" s="3">
        <v>77.569999999999993</v>
      </c>
      <c r="U25" s="3"/>
      <c r="V25" s="3">
        <v>1600</v>
      </c>
      <c r="W25" s="3">
        <v>80.42</v>
      </c>
    </row>
    <row r="26" spans="1:23" x14ac:dyDescent="0.25">
      <c r="A26" s="5">
        <v>2000</v>
      </c>
      <c r="B26" s="5">
        <v>61.81</v>
      </c>
      <c r="C26" s="5"/>
      <c r="D26" s="5">
        <v>2000</v>
      </c>
      <c r="E26" s="5">
        <v>64.78</v>
      </c>
      <c r="F26" s="5"/>
      <c r="G26" s="5">
        <v>2000</v>
      </c>
      <c r="H26" s="5">
        <v>67.73</v>
      </c>
      <c r="I26" s="5"/>
      <c r="J26" s="5">
        <v>2000</v>
      </c>
      <c r="K26" s="5">
        <v>70.680000000000007</v>
      </c>
      <c r="L26" s="3"/>
      <c r="M26" s="3">
        <v>2000</v>
      </c>
      <c r="N26" s="3">
        <v>73.63</v>
      </c>
      <c r="O26" s="3"/>
      <c r="P26" s="3">
        <v>2000</v>
      </c>
      <c r="Q26" s="3">
        <v>76.56</v>
      </c>
      <c r="R26" s="3"/>
      <c r="S26" s="3">
        <v>2000</v>
      </c>
      <c r="T26" s="3">
        <v>79.47</v>
      </c>
      <c r="U26" s="3"/>
      <c r="V26" s="3">
        <v>2000</v>
      </c>
      <c r="W26" s="3">
        <v>82.34</v>
      </c>
    </row>
    <row r="27" spans="1:23" x14ac:dyDescent="0.25">
      <c r="A27" s="5">
        <v>2500</v>
      </c>
      <c r="B27" s="5">
        <v>63.47</v>
      </c>
      <c r="C27" s="5"/>
      <c r="D27" s="5">
        <v>2500</v>
      </c>
      <c r="E27" s="5">
        <v>66.430000000000007</v>
      </c>
      <c r="F27" s="5"/>
      <c r="G27" s="5">
        <v>2500</v>
      </c>
      <c r="H27" s="5">
        <v>69.38</v>
      </c>
      <c r="I27" s="5"/>
      <c r="J27" s="5">
        <v>2500</v>
      </c>
      <c r="K27" s="5">
        <v>72.33</v>
      </c>
      <c r="L27" s="3"/>
      <c r="M27" s="3">
        <v>2500</v>
      </c>
      <c r="N27" s="3">
        <v>75.260000000000005</v>
      </c>
      <c r="O27" s="3"/>
      <c r="P27" s="3">
        <v>2500</v>
      </c>
      <c r="Q27" s="3">
        <v>78.180000000000007</v>
      </c>
      <c r="R27" s="3"/>
      <c r="S27" s="3">
        <v>2500</v>
      </c>
      <c r="T27" s="3">
        <v>81.08</v>
      </c>
      <c r="U27" s="3"/>
      <c r="V27" s="3">
        <v>2500</v>
      </c>
      <c r="W27" s="3">
        <v>83.93</v>
      </c>
    </row>
    <row r="28" spans="1:23" x14ac:dyDescent="0.25">
      <c r="A28" s="5">
        <v>3150</v>
      </c>
      <c r="B28" s="5">
        <v>60.64</v>
      </c>
      <c r="C28" s="5"/>
      <c r="D28" s="5">
        <v>3150</v>
      </c>
      <c r="E28" s="5">
        <v>63.59</v>
      </c>
      <c r="F28" s="5"/>
      <c r="G28" s="5">
        <v>3150</v>
      </c>
      <c r="H28" s="5">
        <v>66.510000000000005</v>
      </c>
      <c r="I28" s="5"/>
      <c r="J28" s="5">
        <v>3150</v>
      </c>
      <c r="K28" s="5">
        <v>69.42</v>
      </c>
      <c r="L28" s="3"/>
      <c r="M28" s="3">
        <v>3150</v>
      </c>
      <c r="N28" s="3">
        <v>72.319999999999993</v>
      </c>
      <c r="O28" s="3"/>
      <c r="P28" s="3">
        <v>3150</v>
      </c>
      <c r="Q28" s="3">
        <v>75.19</v>
      </c>
      <c r="R28" s="3"/>
      <c r="S28" s="3">
        <v>3150</v>
      </c>
      <c r="T28" s="3">
        <v>78.02</v>
      </c>
      <c r="U28" s="3"/>
      <c r="V28" s="3">
        <v>3150</v>
      </c>
      <c r="W28" s="3">
        <v>80.790000000000006</v>
      </c>
    </row>
    <row r="29" spans="1:23" x14ac:dyDescent="0.25">
      <c r="A29" s="5">
        <v>4000</v>
      </c>
      <c r="B29" s="5">
        <v>57.93</v>
      </c>
      <c r="C29" s="5"/>
      <c r="D29" s="5">
        <v>4000</v>
      </c>
      <c r="E29" s="5">
        <v>60.87</v>
      </c>
      <c r="F29" s="5"/>
      <c r="G29" s="5">
        <v>4000</v>
      </c>
      <c r="H29" s="5">
        <v>63.8</v>
      </c>
      <c r="I29" s="5"/>
      <c r="J29" s="5">
        <v>4000</v>
      </c>
      <c r="K29" s="5">
        <v>66.72</v>
      </c>
      <c r="L29" s="3"/>
      <c r="M29" s="3">
        <v>4000</v>
      </c>
      <c r="N29" s="3">
        <v>69.63</v>
      </c>
      <c r="O29" s="3"/>
      <c r="P29" s="3">
        <v>4000</v>
      </c>
      <c r="Q29" s="3">
        <v>72.52</v>
      </c>
      <c r="R29" s="3"/>
      <c r="S29" s="3">
        <v>4000</v>
      </c>
      <c r="T29" s="3">
        <v>75.39</v>
      </c>
      <c r="U29" s="3"/>
      <c r="V29" s="3">
        <v>4000</v>
      </c>
      <c r="W29" s="3">
        <v>78.23</v>
      </c>
    </row>
    <row r="30" spans="1:23" x14ac:dyDescent="0.25">
      <c r="A30" s="5">
        <v>5000</v>
      </c>
      <c r="B30" s="5">
        <v>63.03</v>
      </c>
      <c r="C30" s="5"/>
      <c r="D30" s="5">
        <v>5000</v>
      </c>
      <c r="E30" s="5">
        <v>65.98</v>
      </c>
      <c r="F30" s="5"/>
      <c r="G30" s="5">
        <v>5000</v>
      </c>
      <c r="H30" s="5">
        <v>68.92</v>
      </c>
      <c r="I30" s="5"/>
      <c r="J30" s="5">
        <v>5000</v>
      </c>
      <c r="K30" s="5">
        <v>71.849999999999994</v>
      </c>
      <c r="L30" s="3"/>
      <c r="M30" s="3">
        <v>5000</v>
      </c>
      <c r="N30" s="3">
        <v>74.77</v>
      </c>
      <c r="O30" s="3"/>
      <c r="P30" s="3">
        <v>5000</v>
      </c>
      <c r="Q30" s="3">
        <v>77.680000000000007</v>
      </c>
      <c r="R30" s="3"/>
      <c r="S30" s="3">
        <v>5000</v>
      </c>
      <c r="T30" s="3">
        <v>80.569999999999993</v>
      </c>
      <c r="U30" s="3"/>
      <c r="V30" s="3">
        <v>5000</v>
      </c>
      <c r="W30" s="3">
        <v>83.44</v>
      </c>
    </row>
    <row r="31" spans="1:23" x14ac:dyDescent="0.25">
      <c r="A31" s="5">
        <v>6300</v>
      </c>
      <c r="B31" s="5">
        <v>64.599999999999994</v>
      </c>
      <c r="C31" s="5"/>
      <c r="D31" s="5">
        <v>6300</v>
      </c>
      <c r="E31" s="5">
        <v>67.540000000000006</v>
      </c>
      <c r="F31" s="5"/>
      <c r="G31" s="5">
        <v>6300</v>
      </c>
      <c r="H31" s="5">
        <v>70.459999999999994</v>
      </c>
      <c r="I31" s="5"/>
      <c r="J31" s="5">
        <v>6300</v>
      </c>
      <c r="K31" s="5">
        <v>73.37</v>
      </c>
      <c r="L31" s="3"/>
      <c r="M31" s="3">
        <v>6300</v>
      </c>
      <c r="N31" s="3">
        <v>76.28</v>
      </c>
      <c r="O31" s="3"/>
      <c r="P31" s="3">
        <v>6300</v>
      </c>
      <c r="Q31" s="3">
        <v>79.17</v>
      </c>
      <c r="R31" s="3"/>
      <c r="S31" s="3">
        <v>6300</v>
      </c>
      <c r="T31" s="3">
        <v>82.05</v>
      </c>
      <c r="U31" s="3"/>
      <c r="V31" s="3">
        <v>6300</v>
      </c>
      <c r="W31" s="3">
        <v>84.91</v>
      </c>
    </row>
    <row r="32" spans="1:23" x14ac:dyDescent="0.25">
      <c r="A32" s="5">
        <v>8000</v>
      </c>
      <c r="B32" s="5">
        <v>65.98</v>
      </c>
      <c r="C32" s="5"/>
      <c r="D32" s="5">
        <v>8000</v>
      </c>
      <c r="E32" s="5">
        <v>68.92</v>
      </c>
      <c r="F32" s="5"/>
      <c r="G32" s="5">
        <v>8000</v>
      </c>
      <c r="H32" s="5">
        <v>71.84</v>
      </c>
      <c r="I32" s="5"/>
      <c r="J32" s="5">
        <v>8000</v>
      </c>
      <c r="K32" s="5">
        <v>74.75</v>
      </c>
      <c r="L32" s="3"/>
      <c r="M32" s="3">
        <v>8000</v>
      </c>
      <c r="N32" s="3">
        <v>77.650000000000006</v>
      </c>
      <c r="O32" s="3"/>
      <c r="P32" s="3">
        <v>8000</v>
      </c>
      <c r="Q32" s="3">
        <v>80.53</v>
      </c>
      <c r="R32" s="3"/>
      <c r="S32" s="3">
        <v>8000</v>
      </c>
      <c r="T32" s="3">
        <v>83.4</v>
      </c>
      <c r="U32" s="3"/>
      <c r="V32" s="3">
        <v>8000</v>
      </c>
      <c r="W32" s="3">
        <v>86.24</v>
      </c>
    </row>
    <row r="33" spans="1:23" x14ac:dyDescent="0.25">
      <c r="A33" s="5">
        <v>10000</v>
      </c>
      <c r="B33" s="5">
        <v>63.18</v>
      </c>
      <c r="C33" s="5"/>
      <c r="D33" s="5">
        <v>10000</v>
      </c>
      <c r="E33" s="5">
        <v>66.11</v>
      </c>
      <c r="F33" s="5"/>
      <c r="G33" s="5">
        <v>10000</v>
      </c>
      <c r="H33" s="5">
        <v>69.02</v>
      </c>
      <c r="I33" s="5"/>
      <c r="J33" s="5">
        <v>10000</v>
      </c>
      <c r="K33" s="5">
        <v>71.92</v>
      </c>
      <c r="L33" s="3"/>
      <c r="M33" s="3">
        <v>10000</v>
      </c>
      <c r="N33" s="3">
        <v>74.8</v>
      </c>
      <c r="O33" s="3"/>
      <c r="P33" s="3">
        <v>10000</v>
      </c>
      <c r="Q33" s="3">
        <v>77.66</v>
      </c>
      <c r="R33" s="3"/>
      <c r="S33" s="3">
        <v>10000</v>
      </c>
      <c r="T33" s="3">
        <v>80.510000000000005</v>
      </c>
      <c r="U33" s="3"/>
      <c r="V33" s="3">
        <v>10000</v>
      </c>
      <c r="W33" s="3">
        <v>83.32</v>
      </c>
    </row>
    <row r="34" spans="1:23" x14ac:dyDescent="0.25">
      <c r="A34" s="5">
        <v>12500</v>
      </c>
      <c r="B34" s="5">
        <v>49.04</v>
      </c>
      <c r="C34" s="5"/>
      <c r="D34" s="5">
        <v>12500</v>
      </c>
      <c r="E34" s="5">
        <v>51.97</v>
      </c>
      <c r="F34" s="5"/>
      <c r="G34" s="5">
        <v>12500</v>
      </c>
      <c r="H34" s="5">
        <v>54.87</v>
      </c>
      <c r="I34" s="5"/>
      <c r="J34" s="5">
        <v>12500</v>
      </c>
      <c r="K34" s="5">
        <v>57.77</v>
      </c>
      <c r="L34" s="3"/>
      <c r="M34" s="3">
        <v>12500</v>
      </c>
      <c r="N34" s="3">
        <v>60.65</v>
      </c>
      <c r="O34" s="3"/>
      <c r="P34" s="3">
        <v>12500</v>
      </c>
      <c r="Q34" s="3">
        <v>63.5</v>
      </c>
      <c r="R34" s="3"/>
      <c r="S34" s="3">
        <v>12500</v>
      </c>
      <c r="T34" s="3">
        <v>66.34</v>
      </c>
      <c r="U34" s="3"/>
      <c r="V34" s="3">
        <v>12500</v>
      </c>
      <c r="W34" s="3">
        <v>69.14</v>
      </c>
    </row>
    <row r="35" spans="1:23" x14ac:dyDescent="0.25">
      <c r="A35" s="5">
        <v>16000</v>
      </c>
      <c r="B35" s="5">
        <v>41.38</v>
      </c>
      <c r="C35" s="5"/>
      <c r="D35" s="5">
        <v>16000</v>
      </c>
      <c r="E35" s="5">
        <v>44.31</v>
      </c>
      <c r="F35" s="5"/>
      <c r="G35" s="5">
        <v>16000</v>
      </c>
      <c r="H35" s="5">
        <v>47.23</v>
      </c>
      <c r="I35" s="5"/>
      <c r="J35" s="5">
        <v>16000</v>
      </c>
      <c r="K35" s="5">
        <v>50.14</v>
      </c>
      <c r="L35" s="3"/>
      <c r="M35" s="3">
        <v>16000</v>
      </c>
      <c r="N35" s="3">
        <v>53.04</v>
      </c>
      <c r="O35" s="3"/>
      <c r="P35" s="3">
        <v>16000</v>
      </c>
      <c r="Q35" s="3">
        <v>55.93</v>
      </c>
      <c r="R35" s="3"/>
      <c r="S35" s="3">
        <v>16000</v>
      </c>
      <c r="T35" s="3">
        <v>58.84</v>
      </c>
      <c r="U35" s="3"/>
      <c r="V35" s="3">
        <v>16000</v>
      </c>
      <c r="W35" s="3">
        <v>61.75</v>
      </c>
    </row>
    <row r="36" spans="1:23" x14ac:dyDescent="0.25">
      <c r="A36" s="5">
        <v>20000</v>
      </c>
      <c r="B36" s="5">
        <v>38.18</v>
      </c>
      <c r="C36" s="5"/>
      <c r="D36" s="5">
        <v>20000</v>
      </c>
      <c r="E36" s="5">
        <v>41.13</v>
      </c>
      <c r="F36" s="5"/>
      <c r="G36" s="5">
        <v>20000</v>
      </c>
      <c r="H36" s="5">
        <v>44.04</v>
      </c>
      <c r="I36" s="5"/>
      <c r="J36" s="5">
        <v>20000</v>
      </c>
      <c r="K36" s="5">
        <v>47</v>
      </c>
      <c r="L36" s="3"/>
      <c r="M36" s="3">
        <v>20000</v>
      </c>
      <c r="N36" s="3">
        <v>49.93</v>
      </c>
      <c r="O36" s="3"/>
      <c r="P36" s="3">
        <v>20000</v>
      </c>
      <c r="Q36" s="3">
        <v>52.94</v>
      </c>
      <c r="R36" s="3"/>
      <c r="S36" s="3">
        <v>20000</v>
      </c>
      <c r="T36" s="3">
        <v>56.03</v>
      </c>
      <c r="U36" s="3"/>
      <c r="V36" s="3">
        <v>20000</v>
      </c>
      <c r="W36" s="3">
        <v>59.27</v>
      </c>
    </row>
    <row r="37" spans="1:2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6">
        <v>42576.56490740741</v>
      </c>
      <c r="B38" s="15"/>
      <c r="C38" s="15"/>
      <c r="D38" s="16">
        <v>42576.565613425926</v>
      </c>
      <c r="E38" s="15"/>
      <c r="F38" s="15"/>
      <c r="G38" s="16">
        <v>42576.566064814811</v>
      </c>
      <c r="H38" s="15"/>
      <c r="I38" s="15"/>
      <c r="J38" s="16">
        <v>42576.56658564815</v>
      </c>
      <c r="K38" s="15"/>
      <c r="M38" s="17">
        <v>42576.567048611112</v>
      </c>
      <c r="P38" s="17">
        <v>42576.571666666663</v>
      </c>
      <c r="S38" s="17">
        <v>42576.571956018517</v>
      </c>
      <c r="V38" s="17">
        <v>42576.572245370371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workbookViewId="0">
      <selection activeCell="AF14" sqref="AF14"/>
    </sheetView>
  </sheetViews>
  <sheetFormatPr baseColWidth="10" defaultColWidth="8.5703125" defaultRowHeight="15" x14ac:dyDescent="0.25"/>
  <cols>
    <col min="1" max="1" width="6.7109375" customWidth="1"/>
    <col min="2" max="5" width="7" style="10" hidden="1" customWidth="1"/>
    <col min="6" max="9" width="8" style="10" hidden="1" customWidth="1"/>
    <col min="10" max="12" width="7" style="10" customWidth="1"/>
    <col min="13" max="16" width="5.85546875" customWidth="1"/>
  </cols>
  <sheetData>
    <row r="1" spans="1:19" ht="34.5" thickBot="1" x14ac:dyDescent="0.55000000000000004">
      <c r="A1" s="1" t="s">
        <v>11</v>
      </c>
    </row>
    <row r="2" spans="1:19" ht="15.75" thickBot="1" x14ac:dyDescent="0.3">
      <c r="D2" s="10" t="s">
        <v>15</v>
      </c>
      <c r="F2" s="13" t="s">
        <v>13</v>
      </c>
      <c r="G2" s="13"/>
      <c r="H2" s="13"/>
      <c r="I2" s="13"/>
      <c r="J2" s="8">
        <v>3</v>
      </c>
      <c r="K2" s="11" t="s">
        <v>14</v>
      </c>
      <c r="S2" s="18" t="s">
        <v>19</v>
      </c>
    </row>
    <row r="4" spans="1:19" x14ac:dyDescent="0.25">
      <c r="A4" s="4" t="s">
        <v>1</v>
      </c>
      <c r="B4" s="9" t="s">
        <v>7</v>
      </c>
      <c r="C4" s="9" t="s">
        <v>8</v>
      </c>
      <c r="D4" s="9" t="s">
        <v>9</v>
      </c>
      <c r="E4" s="9" t="s">
        <v>10</v>
      </c>
      <c r="F4" s="9" t="s">
        <v>12</v>
      </c>
      <c r="G4" s="9" t="s">
        <v>16</v>
      </c>
      <c r="H4" s="9" t="s">
        <v>17</v>
      </c>
      <c r="I4" s="9" t="s">
        <v>18</v>
      </c>
      <c r="J4" s="9">
        <v>63</v>
      </c>
      <c r="K4" s="9">
        <v>66</v>
      </c>
      <c r="L4" s="9">
        <v>69</v>
      </c>
      <c r="M4" s="4">
        <v>72</v>
      </c>
      <c r="N4" s="4">
        <v>75</v>
      </c>
      <c r="O4" s="4">
        <v>78</v>
      </c>
      <c r="P4" s="4">
        <v>81</v>
      </c>
    </row>
    <row r="5" spans="1:19" x14ac:dyDescent="0.25">
      <c r="A5" s="7">
        <v>25</v>
      </c>
      <c r="B5" s="12">
        <f>'Data Entry'!B7</f>
        <v>26.62</v>
      </c>
      <c r="C5" s="12">
        <f>'Data Entry'!E7</f>
        <v>29.94</v>
      </c>
      <c r="D5" s="12">
        <f>'Data Entry'!H7</f>
        <v>33.03</v>
      </c>
      <c r="E5" s="12">
        <f>'Data Entry'!K7</f>
        <v>36.08</v>
      </c>
      <c r="F5" s="12">
        <f>'Data Entry'!N7</f>
        <v>39.26</v>
      </c>
      <c r="G5" s="12">
        <f>'Data Entry'!Q7</f>
        <v>42.21</v>
      </c>
      <c r="H5" s="12">
        <f>'Data Entry'!T7</f>
        <v>45.2</v>
      </c>
      <c r="I5" s="12">
        <f>'Data Entry'!W7</f>
        <v>47.94</v>
      </c>
      <c r="J5" s="12">
        <f>B5-C5+$J$2</f>
        <v>-0.32000000000000028</v>
      </c>
      <c r="K5" s="12">
        <f>B5-D5+2*$J$2</f>
        <v>-0.41000000000000014</v>
      </c>
      <c r="L5" s="12">
        <f>B5-E5+3*$J$2</f>
        <v>-0.4599999999999973</v>
      </c>
      <c r="M5" s="6">
        <f>B5-F5+4*$J$2</f>
        <v>-0.63999999999999702</v>
      </c>
      <c r="N5" s="6">
        <f>B5-G5+5*$J$2</f>
        <v>-0.58999999999999986</v>
      </c>
      <c r="O5" s="6">
        <f>B5-H5+6*$J$2</f>
        <v>-0.58000000000000185</v>
      </c>
      <c r="P5" s="6">
        <f>B5-I5+7*$J$2</f>
        <v>-0.31999999999999673</v>
      </c>
    </row>
    <row r="6" spans="1:19" x14ac:dyDescent="0.25">
      <c r="A6" s="7">
        <v>31.5</v>
      </c>
      <c r="B6" s="12">
        <f>'Data Entry'!B8</f>
        <v>29.73</v>
      </c>
      <c r="C6" s="12">
        <f>'Data Entry'!E8</f>
        <v>32.94</v>
      </c>
      <c r="D6" s="12">
        <f>'Data Entry'!H8</f>
        <v>36.1</v>
      </c>
      <c r="E6" s="12">
        <f>'Data Entry'!K8</f>
        <v>39.229999999999997</v>
      </c>
      <c r="F6" s="12">
        <f>'Data Entry'!N8</f>
        <v>42.36</v>
      </c>
      <c r="G6" s="12">
        <f>'Data Entry'!Q8</f>
        <v>45.37</v>
      </c>
      <c r="H6" s="12">
        <f>'Data Entry'!T8</f>
        <v>48.31</v>
      </c>
      <c r="I6" s="12">
        <f>'Data Entry'!W8</f>
        <v>51.09</v>
      </c>
      <c r="J6" s="12">
        <f t="shared" ref="J6:J34" si="0">B6-C6+$J$2</f>
        <v>-0.2099999999999973</v>
      </c>
      <c r="K6" s="12">
        <f t="shared" ref="K6:K34" si="1">B6-D6+2*$J$2</f>
        <v>-0.37000000000000099</v>
      </c>
      <c r="L6" s="12">
        <f t="shared" ref="L6:L34" si="2">B6-E6+3*$J$2</f>
        <v>-0.49999999999999645</v>
      </c>
      <c r="M6" s="6">
        <f t="shared" ref="M6:M34" si="3">B6-F6+4*$J$2</f>
        <v>-0.62999999999999901</v>
      </c>
      <c r="N6" s="6">
        <f t="shared" ref="N6:N34" si="4">B6-G6+5*$J$2</f>
        <v>-0.63999999999999702</v>
      </c>
      <c r="O6" s="6">
        <f t="shared" ref="O6:O34" si="5">B6-H6+6*$J$2</f>
        <v>-0.58000000000000185</v>
      </c>
      <c r="P6" s="6">
        <f t="shared" ref="P6:P34" si="6">B6-I6+7*$J$2</f>
        <v>-0.36000000000000298</v>
      </c>
    </row>
    <row r="7" spans="1:19" x14ac:dyDescent="0.25">
      <c r="A7" s="7">
        <v>40</v>
      </c>
      <c r="B7" s="12">
        <f>'Data Entry'!B9</f>
        <v>35.74</v>
      </c>
      <c r="C7" s="12">
        <f>'Data Entry'!E9</f>
        <v>39</v>
      </c>
      <c r="D7" s="12">
        <f>'Data Entry'!H9</f>
        <v>41.71</v>
      </c>
      <c r="E7" s="12">
        <f>'Data Entry'!K9</f>
        <v>45.11</v>
      </c>
      <c r="F7" s="12">
        <f>'Data Entry'!N9</f>
        <v>48.24</v>
      </c>
      <c r="G7" s="12">
        <f>'Data Entry'!Q9</f>
        <v>51.24</v>
      </c>
      <c r="H7" s="12">
        <f>'Data Entry'!T9</f>
        <v>54.18</v>
      </c>
      <c r="I7" s="12">
        <f>'Data Entry'!W9</f>
        <v>57</v>
      </c>
      <c r="J7" s="12">
        <f t="shared" si="0"/>
        <v>-0.25999999999999801</v>
      </c>
      <c r="K7" s="12">
        <f t="shared" si="1"/>
        <v>3.0000000000001137E-2</v>
      </c>
      <c r="L7" s="12">
        <f t="shared" si="2"/>
        <v>-0.36999999999999744</v>
      </c>
      <c r="M7" s="6">
        <f t="shared" si="3"/>
        <v>-0.5</v>
      </c>
      <c r="N7" s="6">
        <f t="shared" si="4"/>
        <v>-0.5</v>
      </c>
      <c r="O7" s="6">
        <f t="shared" si="5"/>
        <v>-0.43999999999999773</v>
      </c>
      <c r="P7" s="6">
        <f t="shared" si="6"/>
        <v>-0.25999999999999801</v>
      </c>
    </row>
    <row r="8" spans="1:19" x14ac:dyDescent="0.25">
      <c r="A8" s="7">
        <v>50</v>
      </c>
      <c r="B8" s="12">
        <f>'Data Entry'!B10</f>
        <v>39.86</v>
      </c>
      <c r="C8" s="12">
        <f>'Data Entry'!E10</f>
        <v>42.92</v>
      </c>
      <c r="D8" s="12">
        <f>'Data Entry'!H10</f>
        <v>46.1</v>
      </c>
      <c r="E8" s="12">
        <f>'Data Entry'!K10</f>
        <v>49.26</v>
      </c>
      <c r="F8" s="12">
        <f>'Data Entry'!N10</f>
        <v>52.44</v>
      </c>
      <c r="G8" s="12">
        <f>'Data Entry'!Q10</f>
        <v>55.53</v>
      </c>
      <c r="H8" s="12">
        <f>'Data Entry'!T10</f>
        <v>58.54</v>
      </c>
      <c r="I8" s="12">
        <f>'Data Entry'!W10</f>
        <v>61.4</v>
      </c>
      <c r="J8" s="12">
        <f t="shared" si="0"/>
        <v>-6.0000000000002274E-2</v>
      </c>
      <c r="K8" s="12">
        <f t="shared" si="1"/>
        <v>-0.24000000000000199</v>
      </c>
      <c r="L8" s="12">
        <f t="shared" si="2"/>
        <v>-0.39999999999999858</v>
      </c>
      <c r="M8" s="6">
        <f t="shared" si="3"/>
        <v>-0.57999999999999829</v>
      </c>
      <c r="N8" s="6">
        <f t="shared" si="4"/>
        <v>-0.67000000000000171</v>
      </c>
      <c r="O8" s="6">
        <f t="shared" si="5"/>
        <v>-0.67999999999999972</v>
      </c>
      <c r="P8" s="6">
        <f t="shared" si="6"/>
        <v>-0.53999999999999915</v>
      </c>
    </row>
    <row r="9" spans="1:19" x14ac:dyDescent="0.25">
      <c r="A9" s="7">
        <v>63</v>
      </c>
      <c r="B9" s="12">
        <f>'Data Entry'!B11</f>
        <v>44.76</v>
      </c>
      <c r="C9" s="12">
        <f>'Data Entry'!E11</f>
        <v>47.89</v>
      </c>
      <c r="D9" s="12">
        <f>'Data Entry'!H11</f>
        <v>51.06</v>
      </c>
      <c r="E9" s="12">
        <f>'Data Entry'!K11</f>
        <v>54.22</v>
      </c>
      <c r="F9" s="12">
        <f>'Data Entry'!N11</f>
        <v>57.37</v>
      </c>
      <c r="G9" s="12">
        <f>'Data Entry'!Q11</f>
        <v>60.45</v>
      </c>
      <c r="H9" s="12">
        <f>'Data Entry'!T11</f>
        <v>63.43</v>
      </c>
      <c r="I9" s="12">
        <f>'Data Entry'!W11</f>
        <v>66.260000000000005</v>
      </c>
      <c r="J9" s="12">
        <f t="shared" si="0"/>
        <v>-0.13000000000000256</v>
      </c>
      <c r="K9" s="12">
        <f t="shared" si="1"/>
        <v>-0.30000000000000426</v>
      </c>
      <c r="L9" s="12">
        <f t="shared" si="2"/>
        <v>-0.46000000000000085</v>
      </c>
      <c r="M9" s="6">
        <f t="shared" si="3"/>
        <v>-0.60999999999999943</v>
      </c>
      <c r="N9" s="6">
        <f t="shared" si="4"/>
        <v>-0.69000000000000483</v>
      </c>
      <c r="O9" s="6">
        <f t="shared" si="5"/>
        <v>-0.67000000000000171</v>
      </c>
      <c r="P9" s="6">
        <f t="shared" si="6"/>
        <v>-0.50000000000000711</v>
      </c>
    </row>
    <row r="10" spans="1:19" x14ac:dyDescent="0.25">
      <c r="A10" s="7">
        <v>80</v>
      </c>
      <c r="B10" s="12">
        <f>'Data Entry'!B12</f>
        <v>49.18</v>
      </c>
      <c r="C10" s="12">
        <f>'Data Entry'!E12</f>
        <v>52.29</v>
      </c>
      <c r="D10" s="12">
        <f>'Data Entry'!H12</f>
        <v>55.44</v>
      </c>
      <c r="E10" s="12">
        <f>'Data Entry'!K12</f>
        <v>58.58</v>
      </c>
      <c r="F10" s="12">
        <f>'Data Entry'!N12</f>
        <v>61.72</v>
      </c>
      <c r="G10" s="12">
        <f>'Data Entry'!Q12</f>
        <v>64.81</v>
      </c>
      <c r="H10" s="12">
        <f>'Data Entry'!T12</f>
        <v>67.83</v>
      </c>
      <c r="I10" s="12">
        <f>'Data Entry'!W12</f>
        <v>70.739999999999995</v>
      </c>
      <c r="J10" s="12">
        <f t="shared" si="0"/>
        <v>-0.10999999999999943</v>
      </c>
      <c r="K10" s="12">
        <f t="shared" si="1"/>
        <v>-0.25999999999999801</v>
      </c>
      <c r="L10" s="12">
        <f t="shared" si="2"/>
        <v>-0.39999999999999858</v>
      </c>
      <c r="M10" s="6">
        <f t="shared" si="3"/>
        <v>-0.53999999999999915</v>
      </c>
      <c r="N10" s="6">
        <f t="shared" si="4"/>
        <v>-0.63000000000000256</v>
      </c>
      <c r="O10" s="6">
        <f t="shared" si="5"/>
        <v>-0.64999999999999858</v>
      </c>
      <c r="P10" s="6">
        <f t="shared" si="6"/>
        <v>-0.55999999999999517</v>
      </c>
    </row>
    <row r="11" spans="1:19" x14ac:dyDescent="0.25">
      <c r="A11" s="7">
        <v>100</v>
      </c>
      <c r="B11" s="12">
        <f>'Data Entry'!B13</f>
        <v>53.87</v>
      </c>
      <c r="C11" s="12">
        <f>'Data Entry'!E13</f>
        <v>56.95</v>
      </c>
      <c r="D11" s="12">
        <f>'Data Entry'!H13</f>
        <v>60.08</v>
      </c>
      <c r="E11" s="12">
        <f>'Data Entry'!K13</f>
        <v>63.2</v>
      </c>
      <c r="F11" s="12">
        <f>'Data Entry'!N13</f>
        <v>66.33</v>
      </c>
      <c r="G11" s="12">
        <f>'Data Entry'!Q13</f>
        <v>69.45</v>
      </c>
      <c r="H11" s="12">
        <f>'Data Entry'!T13</f>
        <v>72.510000000000005</v>
      </c>
      <c r="I11" s="12">
        <f>'Data Entry'!W13</f>
        <v>75.48</v>
      </c>
      <c r="J11" s="12">
        <f t="shared" si="0"/>
        <v>-8.00000000000054E-2</v>
      </c>
      <c r="K11" s="12">
        <f t="shared" si="1"/>
        <v>-0.21000000000000085</v>
      </c>
      <c r="L11" s="12">
        <f t="shared" si="2"/>
        <v>-0.3300000000000054</v>
      </c>
      <c r="M11" s="6">
        <f t="shared" si="3"/>
        <v>-0.46000000000000085</v>
      </c>
      <c r="N11" s="6">
        <f t="shared" si="4"/>
        <v>-0.5800000000000054</v>
      </c>
      <c r="O11" s="6">
        <f t="shared" si="5"/>
        <v>-0.64000000000000767</v>
      </c>
      <c r="P11" s="6">
        <f t="shared" si="6"/>
        <v>-0.61000000000000654</v>
      </c>
    </row>
    <row r="12" spans="1:19" x14ac:dyDescent="0.25">
      <c r="A12" s="7">
        <v>125</v>
      </c>
      <c r="B12" s="12">
        <f>'Data Entry'!B14</f>
        <v>56.58</v>
      </c>
      <c r="C12" s="12">
        <f>'Data Entry'!E14</f>
        <v>59.63</v>
      </c>
      <c r="D12" s="12">
        <f>'Data Entry'!H14</f>
        <v>62.69</v>
      </c>
      <c r="E12" s="12">
        <f>'Data Entry'!K14</f>
        <v>65.760000000000005</v>
      </c>
      <c r="F12" s="12">
        <f>'Data Entry'!N14</f>
        <v>68.819999999999993</v>
      </c>
      <c r="G12" s="12">
        <f>'Data Entry'!Q14</f>
        <v>71.87</v>
      </c>
      <c r="H12" s="12">
        <f>'Data Entry'!T14</f>
        <v>74.88</v>
      </c>
      <c r="I12" s="12">
        <f>'Data Entry'!W14</f>
        <v>77.83</v>
      </c>
      <c r="J12" s="12">
        <f t="shared" si="0"/>
        <v>-5.0000000000004263E-2</v>
      </c>
      <c r="K12" s="12">
        <f t="shared" si="1"/>
        <v>-0.10999999999999943</v>
      </c>
      <c r="L12" s="12">
        <f t="shared" si="2"/>
        <v>-0.18000000000000682</v>
      </c>
      <c r="M12" s="6">
        <f t="shared" si="3"/>
        <v>-0.23999999999999488</v>
      </c>
      <c r="N12" s="6">
        <f t="shared" si="4"/>
        <v>-0.29000000000000625</v>
      </c>
      <c r="O12" s="6">
        <f t="shared" si="5"/>
        <v>-0.29999999999999716</v>
      </c>
      <c r="P12" s="6">
        <f t="shared" si="6"/>
        <v>-0.25</v>
      </c>
    </row>
    <row r="13" spans="1:19" x14ac:dyDescent="0.25">
      <c r="A13" s="7">
        <v>160</v>
      </c>
      <c r="B13" s="12">
        <f>'Data Entry'!B15</f>
        <v>58.53</v>
      </c>
      <c r="C13" s="12">
        <f>'Data Entry'!E15</f>
        <v>61.52</v>
      </c>
      <c r="D13" s="12">
        <f>'Data Entry'!H15</f>
        <v>64.52</v>
      </c>
      <c r="E13" s="12">
        <f>'Data Entry'!K15</f>
        <v>67.53</v>
      </c>
      <c r="F13" s="12">
        <f>'Data Entry'!N15</f>
        <v>70.53</v>
      </c>
      <c r="G13" s="12">
        <f>'Data Entry'!Q15</f>
        <v>73.55</v>
      </c>
      <c r="H13" s="12">
        <f>'Data Entry'!T15</f>
        <v>76.56</v>
      </c>
      <c r="I13" s="12">
        <f>'Data Entry'!W15</f>
        <v>79.569999999999993</v>
      </c>
      <c r="J13" s="12">
        <f t="shared" si="0"/>
        <v>9.9999999999980105E-3</v>
      </c>
      <c r="K13" s="12">
        <f t="shared" si="1"/>
        <v>1.0000000000005116E-2</v>
      </c>
      <c r="L13" s="12">
        <f t="shared" si="2"/>
        <v>0</v>
      </c>
      <c r="M13" s="6">
        <f t="shared" si="3"/>
        <v>0</v>
      </c>
      <c r="N13" s="6">
        <f t="shared" si="4"/>
        <v>-1.9999999999996021E-2</v>
      </c>
      <c r="O13" s="6">
        <f t="shared" si="5"/>
        <v>-3.0000000000001137E-2</v>
      </c>
      <c r="P13" s="6">
        <f t="shared" si="6"/>
        <v>-3.9999999999992042E-2</v>
      </c>
    </row>
    <row r="14" spans="1:19" x14ac:dyDescent="0.25">
      <c r="A14" s="7">
        <v>200</v>
      </c>
      <c r="B14" s="12">
        <f>'Data Entry'!B16</f>
        <v>58.73</v>
      </c>
      <c r="C14" s="12">
        <f>'Data Entry'!E16</f>
        <v>61.7</v>
      </c>
      <c r="D14" s="12">
        <f>'Data Entry'!H16</f>
        <v>64.66</v>
      </c>
      <c r="E14" s="12">
        <f>'Data Entry'!K16</f>
        <v>67.61</v>
      </c>
      <c r="F14" s="12">
        <f>'Data Entry'!N16</f>
        <v>70.569999999999993</v>
      </c>
      <c r="G14" s="12">
        <f>'Data Entry'!Q16</f>
        <v>73.540000000000006</v>
      </c>
      <c r="H14" s="12">
        <f>'Data Entry'!T16</f>
        <v>76.53</v>
      </c>
      <c r="I14" s="12">
        <f>'Data Entry'!W16</f>
        <v>79.53</v>
      </c>
      <c r="J14" s="12">
        <f t="shared" si="0"/>
        <v>2.9999999999994031E-2</v>
      </c>
      <c r="K14" s="12">
        <f t="shared" si="1"/>
        <v>7.0000000000000284E-2</v>
      </c>
      <c r="L14" s="12">
        <f t="shared" si="2"/>
        <v>0.11999999999999744</v>
      </c>
      <c r="M14" s="6">
        <f t="shared" si="3"/>
        <v>0.16000000000000369</v>
      </c>
      <c r="N14" s="6">
        <f t="shared" si="4"/>
        <v>0.18999999999999062</v>
      </c>
      <c r="O14" s="6">
        <f t="shared" si="5"/>
        <v>0.19999999999999574</v>
      </c>
      <c r="P14" s="6">
        <f t="shared" si="6"/>
        <v>0.19999999999999574</v>
      </c>
    </row>
    <row r="15" spans="1:19" x14ac:dyDescent="0.25">
      <c r="A15" s="7">
        <v>250</v>
      </c>
      <c r="B15" s="12">
        <f>'Data Entry'!B17</f>
        <v>58.76</v>
      </c>
      <c r="C15" s="12">
        <f>'Data Entry'!E17</f>
        <v>61.72</v>
      </c>
      <c r="D15" s="12">
        <f>'Data Entry'!H17</f>
        <v>64.67</v>
      </c>
      <c r="E15" s="12">
        <f>'Data Entry'!K17</f>
        <v>67.61</v>
      </c>
      <c r="F15" s="12">
        <f>'Data Entry'!N17</f>
        <v>70.55</v>
      </c>
      <c r="G15" s="12">
        <f>'Data Entry'!Q17</f>
        <v>73.48</v>
      </c>
      <c r="H15" s="12">
        <f>'Data Entry'!T17</f>
        <v>76.42</v>
      </c>
      <c r="I15" s="12">
        <f>'Data Entry'!W17</f>
        <v>79.38</v>
      </c>
      <c r="J15" s="12">
        <f t="shared" si="0"/>
        <v>3.9999999999999147E-2</v>
      </c>
      <c r="K15" s="12">
        <f t="shared" si="1"/>
        <v>8.9999999999996305E-2</v>
      </c>
      <c r="L15" s="12">
        <f t="shared" si="2"/>
        <v>0.14999999999999858</v>
      </c>
      <c r="M15" s="6">
        <f t="shared" si="3"/>
        <v>0.21000000000000085</v>
      </c>
      <c r="N15" s="6">
        <f t="shared" si="4"/>
        <v>0.27999999999999403</v>
      </c>
      <c r="O15" s="6">
        <f t="shared" si="5"/>
        <v>0.33999999999999631</v>
      </c>
      <c r="P15" s="6">
        <f t="shared" si="6"/>
        <v>0.38000000000000256</v>
      </c>
    </row>
    <row r="16" spans="1:19" x14ac:dyDescent="0.25">
      <c r="A16" s="7">
        <v>315</v>
      </c>
      <c r="B16" s="12">
        <f>'Data Entry'!B18</f>
        <v>57.37</v>
      </c>
      <c r="C16" s="12">
        <f>'Data Entry'!E18</f>
        <v>60.33</v>
      </c>
      <c r="D16" s="12">
        <f>'Data Entry'!H18</f>
        <v>63.29</v>
      </c>
      <c r="E16" s="12">
        <f>'Data Entry'!K18</f>
        <v>66.239999999999995</v>
      </c>
      <c r="F16" s="12">
        <f>'Data Entry'!N18</f>
        <v>69.19</v>
      </c>
      <c r="G16" s="12">
        <f>'Data Entry'!Q18</f>
        <v>72.13</v>
      </c>
      <c r="H16" s="12">
        <f>'Data Entry'!T18</f>
        <v>75.06</v>
      </c>
      <c r="I16" s="12">
        <f>'Data Entry'!W18</f>
        <v>77.989999999999995</v>
      </c>
      <c r="J16" s="12">
        <f t="shared" si="0"/>
        <v>3.9999999999999147E-2</v>
      </c>
      <c r="K16" s="12">
        <f t="shared" si="1"/>
        <v>7.9999999999998295E-2</v>
      </c>
      <c r="L16" s="12">
        <f t="shared" si="2"/>
        <v>0.13000000000000256</v>
      </c>
      <c r="M16" s="6">
        <f t="shared" si="3"/>
        <v>0.17999999999999972</v>
      </c>
      <c r="N16" s="6">
        <f t="shared" si="4"/>
        <v>0.24000000000000199</v>
      </c>
      <c r="O16" s="6">
        <f t="shared" si="5"/>
        <v>0.30999999999999517</v>
      </c>
      <c r="P16" s="6">
        <f t="shared" si="6"/>
        <v>0.38000000000000256</v>
      </c>
    </row>
    <row r="17" spans="1:16" x14ac:dyDescent="0.25">
      <c r="A17" s="7">
        <v>400</v>
      </c>
      <c r="B17" s="12">
        <f>'Data Entry'!B19</f>
        <v>56.84</v>
      </c>
      <c r="C17" s="12">
        <f>'Data Entry'!E19</f>
        <v>59.82</v>
      </c>
      <c r="D17" s="12">
        <f>'Data Entry'!H19</f>
        <v>62.8</v>
      </c>
      <c r="E17" s="12">
        <f>'Data Entry'!K19</f>
        <v>65.77</v>
      </c>
      <c r="F17" s="12">
        <f>'Data Entry'!N19</f>
        <v>68.739999999999995</v>
      </c>
      <c r="G17" s="12">
        <f>'Data Entry'!Q19</f>
        <v>71.709999999999994</v>
      </c>
      <c r="H17" s="12">
        <f>'Data Entry'!T19</f>
        <v>74.67</v>
      </c>
      <c r="I17" s="12">
        <f>'Data Entry'!W19</f>
        <v>77.61</v>
      </c>
      <c r="J17" s="12">
        <f t="shared" si="0"/>
        <v>2.0000000000003126E-2</v>
      </c>
      <c r="K17" s="12">
        <f t="shared" si="1"/>
        <v>4.0000000000006253E-2</v>
      </c>
      <c r="L17" s="12">
        <f t="shared" si="2"/>
        <v>7.000000000000739E-2</v>
      </c>
      <c r="M17" s="6">
        <f t="shared" si="3"/>
        <v>0.10000000000000853</v>
      </c>
      <c r="N17" s="6">
        <f t="shared" si="4"/>
        <v>0.13000000000000966</v>
      </c>
      <c r="O17" s="6">
        <f t="shared" si="5"/>
        <v>0.17000000000000171</v>
      </c>
      <c r="P17" s="6">
        <f t="shared" si="6"/>
        <v>0.23000000000000398</v>
      </c>
    </row>
    <row r="18" spans="1:16" x14ac:dyDescent="0.25">
      <c r="A18" s="7">
        <v>500</v>
      </c>
      <c r="B18" s="12">
        <f>'Data Entry'!B20</f>
        <v>55.98</v>
      </c>
      <c r="C18" s="12">
        <f>'Data Entry'!E20</f>
        <v>58.97</v>
      </c>
      <c r="D18" s="12">
        <f>'Data Entry'!H20</f>
        <v>61.96</v>
      </c>
      <c r="E18" s="12">
        <f>'Data Entry'!K20</f>
        <v>64.95</v>
      </c>
      <c r="F18" s="12">
        <f>'Data Entry'!N20</f>
        <v>67.930000000000007</v>
      </c>
      <c r="G18" s="12">
        <f>'Data Entry'!Q20</f>
        <v>70.92</v>
      </c>
      <c r="H18" s="12">
        <f>'Data Entry'!T20</f>
        <v>73.900000000000006</v>
      </c>
      <c r="I18" s="12">
        <f>'Data Entry'!W20</f>
        <v>76.849999999999994</v>
      </c>
      <c r="J18" s="12">
        <f t="shared" si="0"/>
        <v>9.9999999999980105E-3</v>
      </c>
      <c r="K18" s="12">
        <f t="shared" si="1"/>
        <v>1.9999999999996021E-2</v>
      </c>
      <c r="L18" s="12">
        <f t="shared" si="2"/>
        <v>2.9999999999994031E-2</v>
      </c>
      <c r="M18" s="6">
        <f t="shared" si="3"/>
        <v>4.9999999999990052E-2</v>
      </c>
      <c r="N18" s="6">
        <f t="shared" si="4"/>
        <v>5.9999999999995168E-2</v>
      </c>
      <c r="O18" s="6">
        <f t="shared" si="5"/>
        <v>7.9999999999991189E-2</v>
      </c>
      <c r="P18" s="6">
        <f t="shared" si="6"/>
        <v>0.13000000000000256</v>
      </c>
    </row>
    <row r="19" spans="1:16" x14ac:dyDescent="0.25">
      <c r="A19" s="7">
        <v>630</v>
      </c>
      <c r="B19" s="12">
        <f>'Data Entry'!B21</f>
        <v>55.38</v>
      </c>
      <c r="C19" s="12">
        <f>'Data Entry'!E21</f>
        <v>58.37</v>
      </c>
      <c r="D19" s="12">
        <f>'Data Entry'!H21</f>
        <v>61.36</v>
      </c>
      <c r="E19" s="12">
        <f>'Data Entry'!K21</f>
        <v>64.34</v>
      </c>
      <c r="F19" s="12">
        <f>'Data Entry'!N21</f>
        <v>67.319999999999993</v>
      </c>
      <c r="G19" s="12">
        <f>'Data Entry'!Q21</f>
        <v>70.290000000000006</v>
      </c>
      <c r="H19" s="12">
        <f>'Data Entry'!T21</f>
        <v>73.25</v>
      </c>
      <c r="I19" s="12">
        <f>'Data Entry'!W21</f>
        <v>76.17</v>
      </c>
      <c r="J19" s="12">
        <f t="shared" si="0"/>
        <v>1.0000000000005116E-2</v>
      </c>
      <c r="K19" s="12">
        <f t="shared" si="1"/>
        <v>2.0000000000003126E-2</v>
      </c>
      <c r="L19" s="12">
        <f t="shared" si="2"/>
        <v>3.9999999999999147E-2</v>
      </c>
      <c r="M19" s="6">
        <f t="shared" si="3"/>
        <v>6.0000000000009379E-2</v>
      </c>
      <c r="N19" s="6">
        <f t="shared" si="4"/>
        <v>8.9999999999996305E-2</v>
      </c>
      <c r="O19" s="6">
        <f t="shared" si="5"/>
        <v>0.13000000000000256</v>
      </c>
      <c r="P19" s="6">
        <f t="shared" si="6"/>
        <v>0.21000000000000085</v>
      </c>
    </row>
    <row r="20" spans="1:16" x14ac:dyDescent="0.25">
      <c r="A20" s="7">
        <v>800</v>
      </c>
      <c r="B20" s="12">
        <f>'Data Entry'!B22</f>
        <v>56.48</v>
      </c>
      <c r="C20" s="12">
        <f>'Data Entry'!E22</f>
        <v>59.46</v>
      </c>
      <c r="D20" s="12">
        <f>'Data Entry'!H22</f>
        <v>62.44</v>
      </c>
      <c r="E20" s="12">
        <f>'Data Entry'!K22</f>
        <v>65.42</v>
      </c>
      <c r="F20" s="12">
        <f>'Data Entry'!N22</f>
        <v>68.39</v>
      </c>
      <c r="G20" s="12">
        <f>'Data Entry'!Q22</f>
        <v>71.349999999999994</v>
      </c>
      <c r="H20" s="12">
        <f>'Data Entry'!T22</f>
        <v>74.28</v>
      </c>
      <c r="I20" s="12">
        <f>'Data Entry'!W22</f>
        <v>77.17</v>
      </c>
      <c r="J20" s="12">
        <f t="shared" si="0"/>
        <v>1.9999999999996021E-2</v>
      </c>
      <c r="K20" s="12">
        <f t="shared" si="1"/>
        <v>3.9999999999999147E-2</v>
      </c>
      <c r="L20" s="12">
        <f t="shared" si="2"/>
        <v>5.9999999999995168E-2</v>
      </c>
      <c r="M20" s="6">
        <f t="shared" si="3"/>
        <v>8.9999999999996305E-2</v>
      </c>
      <c r="N20" s="6">
        <f t="shared" si="4"/>
        <v>0.13000000000000256</v>
      </c>
      <c r="O20" s="6">
        <f t="shared" si="5"/>
        <v>0.19999999999999574</v>
      </c>
      <c r="P20" s="6">
        <f t="shared" si="6"/>
        <v>0.30999999999999517</v>
      </c>
    </row>
    <row r="21" spans="1:16" x14ac:dyDescent="0.25">
      <c r="A21" s="7">
        <v>1000</v>
      </c>
      <c r="B21" s="12">
        <f>'Data Entry'!B23</f>
        <v>56.08</v>
      </c>
      <c r="C21" s="12">
        <f>'Data Entry'!E23</f>
        <v>59.06</v>
      </c>
      <c r="D21" s="12">
        <f>'Data Entry'!H23</f>
        <v>62.04</v>
      </c>
      <c r="E21" s="12">
        <f>'Data Entry'!K23</f>
        <v>65.010000000000005</v>
      </c>
      <c r="F21" s="12">
        <f>'Data Entry'!N23</f>
        <v>67.98</v>
      </c>
      <c r="G21" s="12">
        <f>'Data Entry'!Q23</f>
        <v>70.94</v>
      </c>
      <c r="H21" s="12">
        <f>'Data Entry'!T23</f>
        <v>73.88</v>
      </c>
      <c r="I21" s="12">
        <f>'Data Entry'!W23</f>
        <v>76.77</v>
      </c>
      <c r="J21" s="12">
        <f t="shared" si="0"/>
        <v>1.9999999999996021E-2</v>
      </c>
      <c r="K21" s="12">
        <f t="shared" si="1"/>
        <v>3.9999999999999147E-2</v>
      </c>
      <c r="L21" s="12">
        <f t="shared" si="2"/>
        <v>6.9999999999993179E-2</v>
      </c>
      <c r="M21" s="6">
        <f t="shared" si="3"/>
        <v>9.9999999999994316E-2</v>
      </c>
      <c r="N21" s="6">
        <f t="shared" si="4"/>
        <v>0.14000000000000057</v>
      </c>
      <c r="O21" s="6">
        <f t="shared" si="5"/>
        <v>0.20000000000000284</v>
      </c>
      <c r="P21" s="6">
        <f t="shared" si="6"/>
        <v>0.31000000000000227</v>
      </c>
    </row>
    <row r="22" spans="1:16" x14ac:dyDescent="0.25">
      <c r="A22" s="7">
        <v>1250</v>
      </c>
      <c r="B22" s="12">
        <f>'Data Entry'!B24</f>
        <v>57.47</v>
      </c>
      <c r="C22" s="12">
        <f>'Data Entry'!E24</f>
        <v>60.45</v>
      </c>
      <c r="D22" s="12">
        <f>'Data Entry'!H24</f>
        <v>63.42</v>
      </c>
      <c r="E22" s="12">
        <f>'Data Entry'!K24</f>
        <v>66.39</v>
      </c>
      <c r="F22" s="12">
        <f>'Data Entry'!N24</f>
        <v>69.349999999999994</v>
      </c>
      <c r="G22" s="12">
        <f>'Data Entry'!Q24</f>
        <v>72.3</v>
      </c>
      <c r="H22" s="12">
        <f>'Data Entry'!T24</f>
        <v>75.239999999999995</v>
      </c>
      <c r="I22" s="12">
        <f>'Data Entry'!W24</f>
        <v>78.13</v>
      </c>
      <c r="J22" s="12">
        <f t="shared" si="0"/>
        <v>1.9999999999996021E-2</v>
      </c>
      <c r="K22" s="12">
        <f t="shared" si="1"/>
        <v>4.9999999999997158E-2</v>
      </c>
      <c r="L22" s="12">
        <f t="shared" si="2"/>
        <v>7.9999999999998295E-2</v>
      </c>
      <c r="M22" s="6">
        <f t="shared" si="3"/>
        <v>0.12000000000000455</v>
      </c>
      <c r="N22" s="6">
        <f t="shared" si="4"/>
        <v>0.17000000000000171</v>
      </c>
      <c r="O22" s="6">
        <f t="shared" si="5"/>
        <v>0.23000000000000398</v>
      </c>
      <c r="P22" s="6">
        <f t="shared" si="6"/>
        <v>0.34000000000000341</v>
      </c>
    </row>
    <row r="23" spans="1:16" x14ac:dyDescent="0.25">
      <c r="A23" s="7">
        <v>1600</v>
      </c>
      <c r="B23" s="12">
        <f>'Data Entry'!B25</f>
        <v>59.94</v>
      </c>
      <c r="C23" s="12">
        <f>'Data Entry'!E25</f>
        <v>62.91</v>
      </c>
      <c r="D23" s="12">
        <f>'Data Entry'!H25</f>
        <v>65.86</v>
      </c>
      <c r="E23" s="12">
        <f>'Data Entry'!K25</f>
        <v>68.81</v>
      </c>
      <c r="F23" s="12">
        <f>'Data Entry'!N25</f>
        <v>71.75</v>
      </c>
      <c r="G23" s="12">
        <f>'Data Entry'!Q25</f>
        <v>74.680000000000007</v>
      </c>
      <c r="H23" s="12">
        <f>'Data Entry'!T25</f>
        <v>77.569999999999993</v>
      </c>
      <c r="I23" s="12">
        <f>'Data Entry'!W25</f>
        <v>80.42</v>
      </c>
      <c r="J23" s="12">
        <f t="shared" si="0"/>
        <v>3.0000000000001137E-2</v>
      </c>
      <c r="K23" s="12">
        <f t="shared" si="1"/>
        <v>7.9999999999998295E-2</v>
      </c>
      <c r="L23" s="12">
        <f t="shared" si="2"/>
        <v>0.12999999999999545</v>
      </c>
      <c r="M23" s="6">
        <f t="shared" si="3"/>
        <v>0.18999999999999773</v>
      </c>
      <c r="N23" s="6">
        <f t="shared" si="4"/>
        <v>0.25999999999999091</v>
      </c>
      <c r="O23" s="6">
        <f t="shared" si="5"/>
        <v>0.37000000000000455</v>
      </c>
      <c r="P23" s="6">
        <f t="shared" si="6"/>
        <v>0.51999999999999602</v>
      </c>
    </row>
    <row r="24" spans="1:16" x14ac:dyDescent="0.25">
      <c r="A24" s="7">
        <v>2000</v>
      </c>
      <c r="B24" s="12">
        <f>'Data Entry'!B26</f>
        <v>61.81</v>
      </c>
      <c r="C24" s="12">
        <f>'Data Entry'!E26</f>
        <v>64.78</v>
      </c>
      <c r="D24" s="12">
        <f>'Data Entry'!H26</f>
        <v>67.73</v>
      </c>
      <c r="E24" s="12">
        <f>'Data Entry'!K26</f>
        <v>70.680000000000007</v>
      </c>
      <c r="F24" s="12">
        <f>'Data Entry'!N26</f>
        <v>73.63</v>
      </c>
      <c r="G24" s="12">
        <f>'Data Entry'!Q26</f>
        <v>76.56</v>
      </c>
      <c r="H24" s="12">
        <f>'Data Entry'!T26</f>
        <v>79.47</v>
      </c>
      <c r="I24" s="12">
        <f>'Data Entry'!W26</f>
        <v>82.34</v>
      </c>
      <c r="J24" s="12">
        <f t="shared" si="0"/>
        <v>3.0000000000001137E-2</v>
      </c>
      <c r="K24" s="12">
        <f t="shared" si="1"/>
        <v>7.9999999999998295E-2</v>
      </c>
      <c r="L24" s="12">
        <f t="shared" si="2"/>
        <v>0.12999999999999545</v>
      </c>
      <c r="M24" s="6">
        <f t="shared" si="3"/>
        <v>0.18000000000000682</v>
      </c>
      <c r="N24" s="6">
        <f t="shared" si="4"/>
        <v>0.25</v>
      </c>
      <c r="O24" s="6">
        <f t="shared" si="5"/>
        <v>0.34000000000000341</v>
      </c>
      <c r="P24" s="6">
        <f t="shared" si="6"/>
        <v>0.46999999999999886</v>
      </c>
    </row>
    <row r="25" spans="1:16" x14ac:dyDescent="0.25">
      <c r="A25" s="7">
        <v>2500</v>
      </c>
      <c r="B25" s="12">
        <f>'Data Entry'!B27</f>
        <v>63.47</v>
      </c>
      <c r="C25" s="12">
        <f>'Data Entry'!E27</f>
        <v>66.430000000000007</v>
      </c>
      <c r="D25" s="12">
        <f>'Data Entry'!H27</f>
        <v>69.38</v>
      </c>
      <c r="E25" s="12">
        <f>'Data Entry'!K27</f>
        <v>72.33</v>
      </c>
      <c r="F25" s="12">
        <f>'Data Entry'!N27</f>
        <v>75.260000000000005</v>
      </c>
      <c r="G25" s="12">
        <f>'Data Entry'!Q27</f>
        <v>78.180000000000007</v>
      </c>
      <c r="H25" s="12">
        <f>'Data Entry'!T27</f>
        <v>81.08</v>
      </c>
      <c r="I25" s="12">
        <f>'Data Entry'!W27</f>
        <v>83.93</v>
      </c>
      <c r="J25" s="12">
        <f t="shared" si="0"/>
        <v>3.9999999999992042E-2</v>
      </c>
      <c r="K25" s="12">
        <f t="shared" si="1"/>
        <v>9.0000000000003411E-2</v>
      </c>
      <c r="L25" s="12">
        <f t="shared" si="2"/>
        <v>0.14000000000000057</v>
      </c>
      <c r="M25" s="6">
        <f t="shared" si="3"/>
        <v>0.20999999999999375</v>
      </c>
      <c r="N25" s="6">
        <f t="shared" si="4"/>
        <v>0.28999999999999204</v>
      </c>
      <c r="O25" s="6">
        <f t="shared" si="5"/>
        <v>0.39000000000000057</v>
      </c>
      <c r="P25" s="6">
        <f t="shared" si="6"/>
        <v>0.53999999999999204</v>
      </c>
    </row>
    <row r="26" spans="1:16" x14ac:dyDescent="0.25">
      <c r="A26" s="7">
        <v>3150</v>
      </c>
      <c r="B26" s="12">
        <f>'Data Entry'!B28</f>
        <v>60.64</v>
      </c>
      <c r="C26" s="12">
        <f>'Data Entry'!E28</f>
        <v>63.59</v>
      </c>
      <c r="D26" s="12">
        <f>'Data Entry'!H28</f>
        <v>66.510000000000005</v>
      </c>
      <c r="E26" s="12">
        <f>'Data Entry'!K28</f>
        <v>69.42</v>
      </c>
      <c r="F26" s="12">
        <f>'Data Entry'!N28</f>
        <v>72.319999999999993</v>
      </c>
      <c r="G26" s="12">
        <f>'Data Entry'!Q28</f>
        <v>75.19</v>
      </c>
      <c r="H26" s="12">
        <f>'Data Entry'!T28</f>
        <v>78.02</v>
      </c>
      <c r="I26" s="12">
        <f>'Data Entry'!W28</f>
        <v>80.790000000000006</v>
      </c>
      <c r="J26" s="12">
        <f t="shared" si="0"/>
        <v>4.9999999999997158E-2</v>
      </c>
      <c r="K26" s="12">
        <f t="shared" si="1"/>
        <v>0.12999999999999545</v>
      </c>
      <c r="L26" s="12">
        <f t="shared" si="2"/>
        <v>0.21999999999999886</v>
      </c>
      <c r="M26" s="6">
        <f t="shared" si="3"/>
        <v>0.32000000000000739</v>
      </c>
      <c r="N26" s="6">
        <f t="shared" si="4"/>
        <v>0.45000000000000284</v>
      </c>
      <c r="O26" s="6">
        <f t="shared" si="5"/>
        <v>0.62000000000000455</v>
      </c>
      <c r="P26" s="6">
        <f t="shared" si="6"/>
        <v>0.84999999999999432</v>
      </c>
    </row>
    <row r="27" spans="1:16" x14ac:dyDescent="0.25">
      <c r="A27" s="7">
        <v>4000</v>
      </c>
      <c r="B27" s="12">
        <f>'Data Entry'!B29</f>
        <v>57.93</v>
      </c>
      <c r="C27" s="12">
        <f>'Data Entry'!E29</f>
        <v>60.87</v>
      </c>
      <c r="D27" s="12">
        <f>'Data Entry'!H29</f>
        <v>63.8</v>
      </c>
      <c r="E27" s="12">
        <f>'Data Entry'!K29</f>
        <v>66.72</v>
      </c>
      <c r="F27" s="12">
        <f>'Data Entry'!N29</f>
        <v>69.63</v>
      </c>
      <c r="G27" s="12">
        <f>'Data Entry'!Q29</f>
        <v>72.52</v>
      </c>
      <c r="H27" s="12">
        <f>'Data Entry'!T29</f>
        <v>75.39</v>
      </c>
      <c r="I27" s="12">
        <f>'Data Entry'!W29</f>
        <v>78.23</v>
      </c>
      <c r="J27" s="12">
        <f t="shared" si="0"/>
        <v>6.0000000000002274E-2</v>
      </c>
      <c r="K27" s="12">
        <f t="shared" si="1"/>
        <v>0.13000000000000256</v>
      </c>
      <c r="L27" s="12">
        <f t="shared" si="2"/>
        <v>0.21000000000000085</v>
      </c>
      <c r="M27" s="6">
        <f t="shared" si="3"/>
        <v>0.30000000000000426</v>
      </c>
      <c r="N27" s="6">
        <f t="shared" si="4"/>
        <v>0.41000000000000369</v>
      </c>
      <c r="O27" s="6">
        <f t="shared" si="5"/>
        <v>0.53999999999999915</v>
      </c>
      <c r="P27" s="6">
        <f t="shared" si="6"/>
        <v>0.69999999999999574</v>
      </c>
    </row>
    <row r="28" spans="1:16" x14ac:dyDescent="0.25">
      <c r="A28" s="7">
        <v>5000</v>
      </c>
      <c r="B28" s="12">
        <f>'Data Entry'!B30</f>
        <v>63.03</v>
      </c>
      <c r="C28" s="12">
        <f>'Data Entry'!E30</f>
        <v>65.98</v>
      </c>
      <c r="D28" s="12">
        <f>'Data Entry'!H30</f>
        <v>68.92</v>
      </c>
      <c r="E28" s="12">
        <f>'Data Entry'!K30</f>
        <v>71.849999999999994</v>
      </c>
      <c r="F28" s="12">
        <f>'Data Entry'!N30</f>
        <v>74.77</v>
      </c>
      <c r="G28" s="12">
        <f>'Data Entry'!Q30</f>
        <v>77.680000000000007</v>
      </c>
      <c r="H28" s="12">
        <f>'Data Entry'!T30</f>
        <v>80.569999999999993</v>
      </c>
      <c r="I28" s="12">
        <f>'Data Entry'!W30</f>
        <v>83.44</v>
      </c>
      <c r="J28" s="12">
        <f t="shared" si="0"/>
        <v>4.9999999999997158E-2</v>
      </c>
      <c r="K28" s="12">
        <f t="shared" si="1"/>
        <v>0.10999999999999943</v>
      </c>
      <c r="L28" s="12">
        <f t="shared" si="2"/>
        <v>0.18000000000000682</v>
      </c>
      <c r="M28" s="6">
        <f t="shared" si="3"/>
        <v>0.26000000000000512</v>
      </c>
      <c r="N28" s="6">
        <f t="shared" si="4"/>
        <v>0.34999999999999432</v>
      </c>
      <c r="O28" s="6">
        <f t="shared" si="5"/>
        <v>0.46000000000000796</v>
      </c>
      <c r="P28" s="6">
        <f t="shared" si="6"/>
        <v>0.59000000000000341</v>
      </c>
    </row>
    <row r="29" spans="1:16" x14ac:dyDescent="0.25">
      <c r="A29" s="7">
        <v>6300</v>
      </c>
      <c r="B29" s="12">
        <f>'Data Entry'!B31</f>
        <v>64.599999999999994</v>
      </c>
      <c r="C29" s="12">
        <f>'Data Entry'!E31</f>
        <v>67.540000000000006</v>
      </c>
      <c r="D29" s="12">
        <f>'Data Entry'!H31</f>
        <v>70.459999999999994</v>
      </c>
      <c r="E29" s="12">
        <f>'Data Entry'!K31</f>
        <v>73.37</v>
      </c>
      <c r="F29" s="12">
        <f>'Data Entry'!N31</f>
        <v>76.28</v>
      </c>
      <c r="G29" s="12">
        <f>'Data Entry'!Q31</f>
        <v>79.17</v>
      </c>
      <c r="H29" s="12">
        <f>'Data Entry'!T31</f>
        <v>82.05</v>
      </c>
      <c r="I29" s="12">
        <f>'Data Entry'!W31</f>
        <v>84.91</v>
      </c>
      <c r="J29" s="12">
        <f t="shared" si="0"/>
        <v>5.9999999999988063E-2</v>
      </c>
      <c r="K29" s="12">
        <f t="shared" si="1"/>
        <v>0.14000000000000057</v>
      </c>
      <c r="L29" s="12">
        <f t="shared" si="2"/>
        <v>0.22999999999998977</v>
      </c>
      <c r="M29" s="6">
        <f t="shared" si="3"/>
        <v>0.31999999999999318</v>
      </c>
      <c r="N29" s="6">
        <f t="shared" si="4"/>
        <v>0.42999999999999261</v>
      </c>
      <c r="O29" s="6">
        <f t="shared" si="5"/>
        <v>0.54999999999999716</v>
      </c>
      <c r="P29" s="6">
        <f t="shared" si="6"/>
        <v>0.68999999999999773</v>
      </c>
    </row>
    <row r="30" spans="1:16" x14ac:dyDescent="0.25">
      <c r="A30" s="7">
        <v>8000</v>
      </c>
      <c r="B30" s="12">
        <f>'Data Entry'!B32</f>
        <v>65.98</v>
      </c>
      <c r="C30" s="12">
        <f>'Data Entry'!E32</f>
        <v>68.92</v>
      </c>
      <c r="D30" s="12">
        <f>'Data Entry'!H32</f>
        <v>71.84</v>
      </c>
      <c r="E30" s="12">
        <f>'Data Entry'!K32</f>
        <v>74.75</v>
      </c>
      <c r="F30" s="12">
        <f>'Data Entry'!N32</f>
        <v>77.650000000000006</v>
      </c>
      <c r="G30" s="12">
        <f>'Data Entry'!Q32</f>
        <v>80.53</v>
      </c>
      <c r="H30" s="12">
        <f>'Data Entry'!T32</f>
        <v>83.4</v>
      </c>
      <c r="I30" s="12">
        <f>'Data Entry'!W32</f>
        <v>86.24</v>
      </c>
      <c r="J30" s="12">
        <f t="shared" si="0"/>
        <v>6.0000000000002274E-2</v>
      </c>
      <c r="K30" s="12">
        <f t="shared" si="1"/>
        <v>0.14000000000000057</v>
      </c>
      <c r="L30" s="12">
        <f t="shared" si="2"/>
        <v>0.23000000000000398</v>
      </c>
      <c r="M30" s="6">
        <f t="shared" si="3"/>
        <v>0.32999999999999829</v>
      </c>
      <c r="N30" s="6">
        <f t="shared" si="4"/>
        <v>0.45000000000000284</v>
      </c>
      <c r="O30" s="6">
        <f t="shared" si="5"/>
        <v>0.57999999999999829</v>
      </c>
      <c r="P30" s="6">
        <f t="shared" si="6"/>
        <v>0.74000000000000909</v>
      </c>
    </row>
    <row r="31" spans="1:16" x14ac:dyDescent="0.25">
      <c r="A31" s="7">
        <v>10000</v>
      </c>
      <c r="B31" s="12">
        <f>'Data Entry'!B33</f>
        <v>63.18</v>
      </c>
      <c r="C31" s="12">
        <f>'Data Entry'!E33</f>
        <v>66.11</v>
      </c>
      <c r="D31" s="12">
        <f>'Data Entry'!H33</f>
        <v>69.02</v>
      </c>
      <c r="E31" s="12">
        <f>'Data Entry'!K33</f>
        <v>71.92</v>
      </c>
      <c r="F31" s="12">
        <f>'Data Entry'!N33</f>
        <v>74.8</v>
      </c>
      <c r="G31" s="12">
        <f>'Data Entry'!Q33</f>
        <v>77.66</v>
      </c>
      <c r="H31" s="12">
        <f>'Data Entry'!T33</f>
        <v>80.510000000000005</v>
      </c>
      <c r="I31" s="12">
        <f>'Data Entry'!W33</f>
        <v>83.32</v>
      </c>
      <c r="J31" s="12">
        <f t="shared" si="0"/>
        <v>7.0000000000000284E-2</v>
      </c>
      <c r="K31" s="12">
        <f t="shared" si="1"/>
        <v>0.16000000000000369</v>
      </c>
      <c r="L31" s="12">
        <f t="shared" si="2"/>
        <v>0.25999999999999801</v>
      </c>
      <c r="M31" s="6">
        <f t="shared" si="3"/>
        <v>0.38000000000000256</v>
      </c>
      <c r="N31" s="6">
        <f t="shared" si="4"/>
        <v>0.52000000000000313</v>
      </c>
      <c r="O31" s="6">
        <f t="shared" si="5"/>
        <v>0.6699999999999946</v>
      </c>
      <c r="P31" s="6">
        <f t="shared" si="6"/>
        <v>0.86000000000000654</v>
      </c>
    </row>
    <row r="32" spans="1:16" x14ac:dyDescent="0.25">
      <c r="A32" s="7">
        <v>12500</v>
      </c>
      <c r="B32" s="12">
        <f>'Data Entry'!B34</f>
        <v>49.04</v>
      </c>
      <c r="C32" s="12">
        <f>'Data Entry'!E34</f>
        <v>51.97</v>
      </c>
      <c r="D32" s="12">
        <f>'Data Entry'!H34</f>
        <v>54.87</v>
      </c>
      <c r="E32" s="12">
        <f>'Data Entry'!K34</f>
        <v>57.77</v>
      </c>
      <c r="F32" s="12">
        <f>'Data Entry'!N34</f>
        <v>60.65</v>
      </c>
      <c r="G32" s="12">
        <f>'Data Entry'!Q34</f>
        <v>63.5</v>
      </c>
      <c r="H32" s="12">
        <f>'Data Entry'!T34</f>
        <v>66.34</v>
      </c>
      <c r="I32" s="12">
        <f>'Data Entry'!W34</f>
        <v>69.14</v>
      </c>
      <c r="J32" s="12">
        <f t="shared" si="0"/>
        <v>7.0000000000000284E-2</v>
      </c>
      <c r="K32" s="12">
        <f t="shared" si="1"/>
        <v>0.17000000000000171</v>
      </c>
      <c r="L32" s="12">
        <f t="shared" si="2"/>
        <v>0.26999999999999602</v>
      </c>
      <c r="M32" s="6">
        <f t="shared" si="3"/>
        <v>0.39000000000000057</v>
      </c>
      <c r="N32" s="6">
        <f t="shared" si="4"/>
        <v>0.53999999999999915</v>
      </c>
      <c r="O32" s="6">
        <f t="shared" si="5"/>
        <v>0.69999999999999574</v>
      </c>
      <c r="P32" s="6">
        <f t="shared" si="6"/>
        <v>0.89999999999999858</v>
      </c>
    </row>
    <row r="33" spans="1:16" x14ac:dyDescent="0.25">
      <c r="A33" s="7">
        <v>16000</v>
      </c>
      <c r="B33" s="12">
        <f>'Data Entry'!B35</f>
        <v>41.38</v>
      </c>
      <c r="C33" s="12">
        <f>'Data Entry'!E35</f>
        <v>44.31</v>
      </c>
      <c r="D33" s="12">
        <f>'Data Entry'!H35</f>
        <v>47.23</v>
      </c>
      <c r="E33" s="12">
        <f>'Data Entry'!K35</f>
        <v>50.14</v>
      </c>
      <c r="F33" s="12">
        <f>'Data Entry'!N35</f>
        <v>53.04</v>
      </c>
      <c r="G33" s="12">
        <f>'Data Entry'!Q35</f>
        <v>55.93</v>
      </c>
      <c r="H33" s="12">
        <f>'Data Entry'!T35</f>
        <v>58.84</v>
      </c>
      <c r="I33" s="12">
        <f>'Data Entry'!W35</f>
        <v>61.75</v>
      </c>
      <c r="J33" s="12">
        <f t="shared" si="0"/>
        <v>7.0000000000000284E-2</v>
      </c>
      <c r="K33" s="12">
        <f t="shared" si="1"/>
        <v>0.15000000000000568</v>
      </c>
      <c r="L33" s="12">
        <f t="shared" si="2"/>
        <v>0.24000000000000199</v>
      </c>
      <c r="M33" s="6">
        <f t="shared" si="3"/>
        <v>0.34000000000000341</v>
      </c>
      <c r="N33" s="6">
        <f t="shared" si="4"/>
        <v>0.45000000000000284</v>
      </c>
      <c r="O33" s="6">
        <f t="shared" si="5"/>
        <v>0.53999999999999915</v>
      </c>
      <c r="P33" s="6">
        <f t="shared" si="6"/>
        <v>0.63000000000000256</v>
      </c>
    </row>
    <row r="34" spans="1:16" x14ac:dyDescent="0.25">
      <c r="A34" s="7">
        <v>20000</v>
      </c>
      <c r="B34" s="12">
        <f>'Data Entry'!B36</f>
        <v>38.18</v>
      </c>
      <c r="C34" s="12">
        <f>'Data Entry'!E36</f>
        <v>41.13</v>
      </c>
      <c r="D34" s="12">
        <f>'Data Entry'!H36</f>
        <v>44.04</v>
      </c>
      <c r="E34" s="12">
        <f>'Data Entry'!K36</f>
        <v>47</v>
      </c>
      <c r="F34" s="12">
        <f>'Data Entry'!N36</f>
        <v>49.93</v>
      </c>
      <c r="G34" s="12">
        <f>'Data Entry'!Q36</f>
        <v>52.94</v>
      </c>
      <c r="H34" s="12">
        <f>'Data Entry'!T36</f>
        <v>56.03</v>
      </c>
      <c r="I34" s="12">
        <f>'Data Entry'!W36</f>
        <v>59.27</v>
      </c>
      <c r="J34" s="12">
        <f t="shared" si="0"/>
        <v>4.9999999999997158E-2</v>
      </c>
      <c r="K34" s="12">
        <f t="shared" si="1"/>
        <v>0.14000000000000057</v>
      </c>
      <c r="L34" s="12">
        <f t="shared" si="2"/>
        <v>0.17999999999999972</v>
      </c>
      <c r="M34" s="6">
        <f t="shared" si="3"/>
        <v>0.25</v>
      </c>
      <c r="N34" s="6">
        <f t="shared" si="4"/>
        <v>0.24000000000000199</v>
      </c>
      <c r="O34" s="6">
        <f t="shared" si="5"/>
        <v>0.14999999999999858</v>
      </c>
      <c r="P34" s="6">
        <f t="shared" si="6"/>
        <v>-9.0000000000003411E-2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 Entry</vt:lpstr>
      <vt:lpstr>Results of Data entry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xxxx</cp:lastModifiedBy>
  <dcterms:created xsi:type="dcterms:W3CDTF">2016-07-04T11:22:23Z</dcterms:created>
  <dcterms:modified xsi:type="dcterms:W3CDTF">2016-07-25T12:51:32Z</dcterms:modified>
</cp:coreProperties>
</file>